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401" windowWidth="13695" windowHeight="14145" activeTab="12"/>
  </bookViews>
  <sheets>
    <sheet name="チーム戦績" sheetId="1" r:id="rId1"/>
    <sheet name="パトロ" sheetId="2" r:id="rId2"/>
    <sheet name="銀河" sheetId="3" r:id="rId3"/>
    <sheet name="宇都" sheetId="4" r:id="rId4"/>
    <sheet name="DDD" sheetId="5" r:id="rId5"/>
    <sheet name="ナガタ" sheetId="6" r:id="rId6"/>
    <sheet name="あきぢ" sheetId="7" r:id="rId7"/>
    <sheet name="どあら" sheetId="8" r:id="rId8"/>
    <sheet name="スカル" sheetId="9" r:id="rId9"/>
    <sheet name="ボーラー" sheetId="10" r:id="rId10"/>
    <sheet name="うめ" sheetId="11" r:id="rId11"/>
    <sheet name="美作" sheetId="12" r:id="rId12"/>
    <sheet name="トム猫" sheetId="13" r:id="rId13"/>
    <sheet name="Sheet1" sheetId="14" r:id="rId14"/>
  </sheets>
  <definedNames/>
  <calcPr fullCalcOnLoad="1"/>
</workbook>
</file>

<file path=xl/sharedStrings.xml><?xml version="1.0" encoding="utf-8"?>
<sst xmlns="http://schemas.openxmlformats.org/spreadsheetml/2006/main" count="1501" uniqueCount="216">
  <si>
    <t>野手</t>
  </si>
  <si>
    <t>控</t>
  </si>
  <si>
    <t>打率</t>
  </si>
  <si>
    <t>打数</t>
  </si>
  <si>
    <t>安打</t>
  </si>
  <si>
    <t>打点</t>
  </si>
  <si>
    <t>出塁</t>
  </si>
  <si>
    <t>三振</t>
  </si>
  <si>
    <t>犠打</t>
  </si>
  <si>
    <t>犠飛</t>
  </si>
  <si>
    <t>盗塁</t>
  </si>
  <si>
    <t>失策</t>
  </si>
  <si>
    <t>試合</t>
  </si>
  <si>
    <t>OPS</t>
  </si>
  <si>
    <t>投手</t>
  </si>
  <si>
    <t>勝</t>
  </si>
  <si>
    <t>敗</t>
  </si>
  <si>
    <t>Ｓ</t>
  </si>
  <si>
    <t>Ｈ</t>
  </si>
  <si>
    <t>勝率</t>
  </si>
  <si>
    <t>回数</t>
  </si>
  <si>
    <t>完投</t>
  </si>
  <si>
    <t>被安</t>
  </si>
  <si>
    <t>四死</t>
  </si>
  <si>
    <t>得圏</t>
  </si>
  <si>
    <t>長打</t>
  </si>
  <si>
    <t>本塁</t>
  </si>
  <si>
    <t>防御</t>
  </si>
  <si>
    <t>与四</t>
  </si>
  <si>
    <t>奪三</t>
  </si>
  <si>
    <t>与死</t>
  </si>
  <si>
    <t>被本</t>
  </si>
  <si>
    <t>失点</t>
  </si>
  <si>
    <t>自責</t>
  </si>
  <si>
    <t>セ・リーグ</t>
  </si>
  <si>
    <t>順位</t>
  </si>
  <si>
    <t>チーム名</t>
  </si>
  <si>
    <t>勝</t>
  </si>
  <si>
    <t>分</t>
  </si>
  <si>
    <t>ゲーム差</t>
  </si>
  <si>
    <t>優勝</t>
  </si>
  <si>
    <t>得点</t>
  </si>
  <si>
    <t>対戦表</t>
  </si>
  <si>
    <t>交流戦</t>
  </si>
  <si>
    <t>チーム成績</t>
  </si>
  <si>
    <t>パ・リーグ</t>
  </si>
  <si>
    <t>戦績</t>
  </si>
  <si>
    <t>WHIP</t>
  </si>
  <si>
    <t>奪三率</t>
  </si>
  <si>
    <t>二</t>
  </si>
  <si>
    <t>先</t>
  </si>
  <si>
    <t>中</t>
  </si>
  <si>
    <t>SU</t>
  </si>
  <si>
    <t>抑</t>
  </si>
  <si>
    <t>一軍出場なし</t>
  </si>
  <si>
    <t>一軍登板なし</t>
  </si>
  <si>
    <t>塁打</t>
  </si>
  <si>
    <t>打者</t>
  </si>
  <si>
    <t>OP</t>
  </si>
  <si>
    <t>SU</t>
  </si>
  <si>
    <t>先</t>
  </si>
  <si>
    <t>鯉</t>
  </si>
  <si>
    <t>グラ</t>
  </si>
  <si>
    <t>鷲</t>
  </si>
  <si>
    <t>SU</t>
  </si>
  <si>
    <t>吹雪</t>
  </si>
  <si>
    <t>SU</t>
  </si>
  <si>
    <t>萃カープ</t>
  </si>
  <si>
    <t>銀河クリムゾン・スター　～レイセン正捕手の再来～</t>
  </si>
  <si>
    <t>暑くてもブリザーズuto</t>
  </si>
  <si>
    <t>NT-DDDユニコーンズ</t>
  </si>
  <si>
    <t>みちのく風見Ｎイーグルス</t>
  </si>
  <si>
    <t>猿渡銀兵衛春臣（※女の子です）</t>
  </si>
  <si>
    <t>北海道の喧嘩チームDRAK～ダーク～ ファイターズ</t>
  </si>
  <si>
    <t>スカルタイガース</t>
  </si>
  <si>
    <t>CDレンタルBORAYA</t>
  </si>
  <si>
    <t>ＢＩＧうめマリーンズ</t>
  </si>
  <si>
    <t>心躍って尻引き締まる！美作グラディエイツ</t>
  </si>
  <si>
    <t>ベガルタ仙台</t>
  </si>
  <si>
    <t>銀河</t>
  </si>
  <si>
    <t>角</t>
  </si>
  <si>
    <t>猿</t>
  </si>
  <si>
    <t>DRAK</t>
  </si>
  <si>
    <t>虎</t>
  </si>
  <si>
    <t>CD</t>
  </si>
  <si>
    <t>鴎</t>
  </si>
  <si>
    <t>仙台</t>
  </si>
  <si>
    <t>13-11</t>
  </si>
  <si>
    <t>17-7</t>
  </si>
  <si>
    <t>12-12</t>
  </si>
  <si>
    <t>16-8</t>
  </si>
  <si>
    <t>11-13</t>
  </si>
  <si>
    <t>7-17</t>
  </si>
  <si>
    <t>8-16</t>
  </si>
  <si>
    <t>11-11-2</t>
  </si>
  <si>
    <t>15-9</t>
  </si>
  <si>
    <t>9-15</t>
  </si>
  <si>
    <t>14-10</t>
  </si>
  <si>
    <t>12-11-1</t>
  </si>
  <si>
    <t>10-14</t>
  </si>
  <si>
    <t>11-12-1</t>
  </si>
  <si>
    <t>16-7-1</t>
  </si>
  <si>
    <t>7-16-1</t>
  </si>
  <si>
    <t>2-2</t>
  </si>
  <si>
    <t>2-2</t>
  </si>
  <si>
    <t>1-3</t>
  </si>
  <si>
    <t>3-1</t>
  </si>
  <si>
    <t>4-0</t>
  </si>
  <si>
    <t>2-1-1</t>
  </si>
  <si>
    <t>0-4</t>
  </si>
  <si>
    <t>1-2-1</t>
  </si>
  <si>
    <t>13-10-1</t>
  </si>
  <si>
    <t>14-8-2</t>
  </si>
  <si>
    <t>8-14-2</t>
  </si>
  <si>
    <t>伊吹萃香</t>
  </si>
  <si>
    <t>十六夜咲夜</t>
  </si>
  <si>
    <t>レミリア・スカーレット</t>
  </si>
  <si>
    <t>フランドール・スカーレット</t>
  </si>
  <si>
    <t>火焔猫燐</t>
  </si>
  <si>
    <t>小兎姫</t>
  </si>
  <si>
    <t>夢月</t>
  </si>
  <si>
    <t>キスメ</t>
  </si>
  <si>
    <t>二ッ岩マミゾウ</t>
  </si>
  <si>
    <t>星熊勇儀</t>
  </si>
  <si>
    <t>ルイズ</t>
  </si>
  <si>
    <t>大妖精</t>
  </si>
  <si>
    <t>河城にとり</t>
  </si>
  <si>
    <t>鍵山雛</t>
  </si>
  <si>
    <t>幽谷響子</t>
  </si>
  <si>
    <t>ナズーリン</t>
  </si>
  <si>
    <t>上白沢慧音</t>
  </si>
  <si>
    <t>リグル・ナイトバグ</t>
  </si>
  <si>
    <t>オレンジ</t>
  </si>
  <si>
    <t>チルノ</t>
  </si>
  <si>
    <t>綿月豊姫</t>
  </si>
  <si>
    <t>博麗霊夢</t>
  </si>
  <si>
    <t>メディスン・メランコリー</t>
  </si>
  <si>
    <t>秋静葉</t>
  </si>
  <si>
    <t>マイ</t>
  </si>
  <si>
    <t>サニーミルク</t>
  </si>
  <si>
    <t>リリーホワイト</t>
  </si>
  <si>
    <t>スターサファイア</t>
  </si>
  <si>
    <t>ルナチャイルド</t>
  </si>
  <si>
    <t>秋穣子</t>
  </si>
  <si>
    <t>パチュリー・ノーレッジ</t>
  </si>
  <si>
    <t>八雲紫</t>
  </si>
  <si>
    <t>古明地さとり</t>
  </si>
  <si>
    <t>古明地こいし</t>
  </si>
  <si>
    <t>ミスティア・ローレライ</t>
  </si>
  <si>
    <t>朱鷺子</t>
  </si>
  <si>
    <t>霍青娥</t>
  </si>
  <si>
    <t>幻月</t>
  </si>
  <si>
    <t>岡崎夢美</t>
  </si>
  <si>
    <t>コンガラ</t>
  </si>
  <si>
    <t>レイセン</t>
  </si>
  <si>
    <t>ルーミア</t>
  </si>
  <si>
    <t>キクリ</t>
  </si>
  <si>
    <t>鈴仙・優曇華院・イナバ</t>
  </si>
  <si>
    <t>黒谷ヤマメ</t>
  </si>
  <si>
    <t>豊聡耳神子</t>
  </si>
  <si>
    <t>レティ・ホワイトロック</t>
  </si>
  <si>
    <t>聖白蓮</t>
  </si>
  <si>
    <t>茨木華扇</t>
  </si>
  <si>
    <t>四季映姫・ヤマザナドゥ</t>
  </si>
  <si>
    <t>蘇我屠自古</t>
  </si>
  <si>
    <t>八意永琳</t>
  </si>
  <si>
    <t>サリエル</t>
  </si>
  <si>
    <t>ユキ</t>
  </si>
  <si>
    <t>風見幽香</t>
  </si>
  <si>
    <t>小悪魔</t>
  </si>
  <si>
    <t>エリー</t>
  </si>
  <si>
    <t>マエリベリー・ハーン</t>
  </si>
  <si>
    <t>射命丸文</t>
  </si>
  <si>
    <t>八雲藍</t>
  </si>
  <si>
    <t>霊烏路空</t>
  </si>
  <si>
    <t>小野塚小町</t>
  </si>
  <si>
    <t>物部布都</t>
  </si>
  <si>
    <t>魂魄妖夢</t>
  </si>
  <si>
    <t>西行寺幽々子</t>
  </si>
  <si>
    <t>紅美鈴</t>
  </si>
  <si>
    <t>寅丸星</t>
  </si>
  <si>
    <t>神綺</t>
  </si>
  <si>
    <t>魅魔</t>
  </si>
  <si>
    <t>霧雨魔理沙</t>
  </si>
  <si>
    <t>稗田阿求</t>
  </si>
  <si>
    <t>雲居一輪</t>
  </si>
  <si>
    <t>リリカ・プリズムリバー</t>
  </si>
  <si>
    <t>アリス・マーガトロイド</t>
  </si>
  <si>
    <t>くるみ</t>
  </si>
  <si>
    <t>洩矢諏訪子</t>
  </si>
  <si>
    <t>宮古芳香</t>
  </si>
  <si>
    <t>蓬莱山輝夜</t>
  </si>
  <si>
    <t>東風谷早苗</t>
  </si>
  <si>
    <t>比那名居天子</t>
  </si>
  <si>
    <t>因幡てゐ</t>
  </si>
  <si>
    <t>多々良小傘</t>
  </si>
  <si>
    <t>姫海棠はたて</t>
  </si>
  <si>
    <t>宇佐見蓮子</t>
  </si>
  <si>
    <t>ルナサ・プリズムリバー</t>
  </si>
  <si>
    <t>十六夜咲夜</t>
  </si>
  <si>
    <t>綿月依姫</t>
  </si>
  <si>
    <t>藤原妹紅</t>
  </si>
  <si>
    <t>橙</t>
  </si>
  <si>
    <t>八坂神奈子</t>
  </si>
  <si>
    <t>藤原妹紅</t>
  </si>
  <si>
    <t>犬走椛</t>
  </si>
  <si>
    <t>北白河ちゆり</t>
  </si>
  <si>
    <t>水橋パルスィ</t>
  </si>
  <si>
    <t>村紗水蜜</t>
  </si>
  <si>
    <t>カナ・アナベラル</t>
  </si>
  <si>
    <t>永江衣玖</t>
  </si>
  <si>
    <t>メルラン・プリズムリバー</t>
  </si>
  <si>
    <t>封獣ぬえ</t>
  </si>
  <si>
    <t>里香</t>
  </si>
  <si>
    <t>エレン</t>
  </si>
  <si>
    <t>サラ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</si>
</sst>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.000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_);[Red]\(0.000\)"/>
    <numFmt numFmtId="182" formatCode="0.0"/>
    <numFmt numFmtId="183" formatCode="0.00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66CCFF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right"/>
    </xf>
    <xf numFmtId="176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182" fontId="0" fillId="0" borderId="0" xfId="0" applyNumberFormat="1" applyAlignment="1">
      <alignment/>
    </xf>
    <xf numFmtId="49" fontId="0" fillId="0" borderId="0" xfId="0" applyNumberFormat="1" applyAlignment="1">
      <alignment/>
    </xf>
    <xf numFmtId="12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56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35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zoomScalePageLayoutView="0" workbookViewId="0" topLeftCell="A1">
      <selection activeCell="U17" sqref="U17"/>
    </sheetView>
  </sheetViews>
  <sheetFormatPr defaultColWidth="9.00390625" defaultRowHeight="13.5"/>
  <cols>
    <col min="1" max="1" width="4.75390625" style="0" customWidth="1"/>
    <col min="2" max="2" width="24.00390625" style="0" bestFit="1" customWidth="1"/>
    <col min="3" max="3" width="5.25390625" style="0" bestFit="1" customWidth="1"/>
    <col min="4" max="6" width="4.125" style="0" customWidth="1"/>
    <col min="7" max="7" width="5.25390625" style="0" bestFit="1" customWidth="1"/>
    <col min="8" max="8" width="6.25390625" style="0" customWidth="1"/>
    <col min="9" max="9" width="3.75390625" style="0" customWidth="1"/>
    <col min="10" max="10" width="5.25390625" style="0" customWidth="1"/>
    <col min="11" max="15" width="5.25390625" style="0" bestFit="1" customWidth="1"/>
    <col min="16" max="16" width="3.875" style="0" customWidth="1"/>
    <col min="17" max="17" width="8.75390625" style="0" customWidth="1"/>
    <col min="18" max="22" width="8.75390625" style="0" bestFit="1" customWidth="1"/>
    <col min="23" max="23" width="3.50390625" style="0" customWidth="1"/>
    <col min="24" max="24" width="7.125" style="0" bestFit="1" customWidth="1"/>
    <col min="25" max="28" width="6.75390625" style="0" bestFit="1" customWidth="1"/>
    <col min="29" max="29" width="6.50390625" style="0" bestFit="1" customWidth="1"/>
    <col min="30" max="30" width="8.75390625" style="0" bestFit="1" customWidth="1"/>
    <col min="31" max="31" width="5.25390625" style="0" bestFit="1" customWidth="1"/>
  </cols>
  <sheetData>
    <row r="1" spans="1:24" ht="13.5">
      <c r="A1" t="s">
        <v>34</v>
      </c>
      <c r="J1" t="s">
        <v>44</v>
      </c>
      <c r="Q1" t="s">
        <v>42</v>
      </c>
      <c r="X1" t="s">
        <v>43</v>
      </c>
    </row>
    <row r="2" spans="1:31" ht="13.5">
      <c r="A2" t="s">
        <v>35</v>
      </c>
      <c r="B2" t="s">
        <v>36</v>
      </c>
      <c r="C2" t="s">
        <v>12</v>
      </c>
      <c r="D2" t="s">
        <v>37</v>
      </c>
      <c r="E2" t="s">
        <v>16</v>
      </c>
      <c r="F2" t="s">
        <v>38</v>
      </c>
      <c r="G2" t="s">
        <v>19</v>
      </c>
      <c r="H2" s="4" t="s">
        <v>39</v>
      </c>
      <c r="J2" t="s">
        <v>41</v>
      </c>
      <c r="K2" t="s">
        <v>32</v>
      </c>
      <c r="L2" t="s">
        <v>26</v>
      </c>
      <c r="M2" t="s">
        <v>10</v>
      </c>
      <c r="N2" t="s">
        <v>2</v>
      </c>
      <c r="O2" t="s">
        <v>27</v>
      </c>
      <c r="Q2" t="s">
        <v>61</v>
      </c>
      <c r="R2" t="s">
        <v>79</v>
      </c>
      <c r="S2" t="s">
        <v>65</v>
      </c>
      <c r="T2" t="s">
        <v>80</v>
      </c>
      <c r="U2" t="s">
        <v>63</v>
      </c>
      <c r="V2" t="s">
        <v>81</v>
      </c>
      <c r="X2" t="s">
        <v>82</v>
      </c>
      <c r="Y2" t="s">
        <v>83</v>
      </c>
      <c r="Z2" t="s">
        <v>84</v>
      </c>
      <c r="AA2" t="s">
        <v>85</v>
      </c>
      <c r="AB2" t="s">
        <v>62</v>
      </c>
      <c r="AC2" t="s">
        <v>86</v>
      </c>
      <c r="AD2" t="s">
        <v>46</v>
      </c>
      <c r="AE2" t="s">
        <v>35</v>
      </c>
    </row>
    <row r="3" spans="1:31" ht="13.5">
      <c r="A3">
        <v>1</v>
      </c>
      <c r="B3" t="s">
        <v>67</v>
      </c>
      <c r="C3">
        <f aca="true" t="shared" si="0" ref="C3:C8">D3+E3+F3</f>
        <v>144</v>
      </c>
      <c r="D3">
        <v>84</v>
      </c>
      <c r="E3">
        <v>60</v>
      </c>
      <c r="F3">
        <v>0</v>
      </c>
      <c r="G3" s="2">
        <f aca="true" t="shared" si="1" ref="G3:G8">D3/(D3+E3)</f>
        <v>0.5833333333333334</v>
      </c>
      <c r="H3" s="1" t="s">
        <v>40</v>
      </c>
      <c r="J3">
        <v>640</v>
      </c>
      <c r="K3">
        <v>549</v>
      </c>
      <c r="L3">
        <v>153</v>
      </c>
      <c r="M3">
        <v>164</v>
      </c>
      <c r="N3" s="2">
        <v>0.251</v>
      </c>
      <c r="O3" s="3">
        <v>3.77</v>
      </c>
      <c r="R3" s="6" t="s">
        <v>87</v>
      </c>
      <c r="S3" s="6" t="s">
        <v>88</v>
      </c>
      <c r="T3" s="6" t="s">
        <v>89</v>
      </c>
      <c r="U3" s="6" t="s">
        <v>90</v>
      </c>
      <c r="V3" s="6" t="s">
        <v>89</v>
      </c>
      <c r="X3" s="6" t="s">
        <v>103</v>
      </c>
      <c r="Y3" s="6" t="s">
        <v>104</v>
      </c>
      <c r="Z3" s="6" t="s">
        <v>105</v>
      </c>
      <c r="AA3" s="6" t="s">
        <v>106</v>
      </c>
      <c r="AB3" s="6" t="s">
        <v>106</v>
      </c>
      <c r="AC3" s="6" t="s">
        <v>106</v>
      </c>
      <c r="AD3" s="8" t="s">
        <v>97</v>
      </c>
      <c r="AE3">
        <v>2</v>
      </c>
    </row>
    <row r="4" spans="1:31" ht="13.5">
      <c r="A4">
        <v>2</v>
      </c>
      <c r="B4" t="s">
        <v>68</v>
      </c>
      <c r="C4">
        <f t="shared" si="0"/>
        <v>144</v>
      </c>
      <c r="D4">
        <v>81</v>
      </c>
      <c r="E4">
        <v>61</v>
      </c>
      <c r="F4">
        <v>2</v>
      </c>
      <c r="G4" s="2">
        <f t="shared" si="1"/>
        <v>0.5704225352112676</v>
      </c>
      <c r="H4" s="5">
        <f>((D3-E3)-(D4-E4))/2</f>
        <v>2</v>
      </c>
      <c r="J4">
        <v>596</v>
      </c>
      <c r="K4">
        <v>524</v>
      </c>
      <c r="L4">
        <v>139</v>
      </c>
      <c r="M4">
        <v>172</v>
      </c>
      <c r="N4" s="2">
        <v>0.251</v>
      </c>
      <c r="O4" s="3">
        <v>3.57</v>
      </c>
      <c r="Q4" s="6" t="s">
        <v>91</v>
      </c>
      <c r="R4" s="6"/>
      <c r="S4" s="6" t="s">
        <v>94</v>
      </c>
      <c r="T4" s="6" t="s">
        <v>88</v>
      </c>
      <c r="U4" s="6" t="s">
        <v>87</v>
      </c>
      <c r="V4" s="6" t="s">
        <v>95</v>
      </c>
      <c r="X4" s="6" t="s">
        <v>104</v>
      </c>
      <c r="Y4" s="6" t="s">
        <v>104</v>
      </c>
      <c r="Z4" s="6" t="s">
        <v>106</v>
      </c>
      <c r="AA4" s="6" t="s">
        <v>104</v>
      </c>
      <c r="AB4" s="6" t="s">
        <v>106</v>
      </c>
      <c r="AC4" s="6" t="s">
        <v>104</v>
      </c>
      <c r="AD4" s="8" t="s">
        <v>97</v>
      </c>
      <c r="AE4">
        <v>2</v>
      </c>
    </row>
    <row r="5" spans="1:31" ht="13.5">
      <c r="A5">
        <v>3</v>
      </c>
      <c r="B5" t="s">
        <v>69</v>
      </c>
      <c r="C5">
        <f t="shared" si="0"/>
        <v>144</v>
      </c>
      <c r="D5">
        <v>74</v>
      </c>
      <c r="E5">
        <v>66</v>
      </c>
      <c r="F5">
        <v>4</v>
      </c>
      <c r="G5" s="2">
        <f t="shared" si="1"/>
        <v>0.5285714285714286</v>
      </c>
      <c r="H5" s="5">
        <f>((D3-E3)-(D5-E5))/2</f>
        <v>8</v>
      </c>
      <c r="J5">
        <v>623</v>
      </c>
      <c r="K5">
        <v>546</v>
      </c>
      <c r="L5">
        <v>104</v>
      </c>
      <c r="M5">
        <v>143</v>
      </c>
      <c r="N5" s="2">
        <v>0.257</v>
      </c>
      <c r="O5" s="3">
        <v>3.68</v>
      </c>
      <c r="Q5" s="6" t="s">
        <v>92</v>
      </c>
      <c r="R5" s="6" t="s">
        <v>94</v>
      </c>
      <c r="S5" s="6"/>
      <c r="T5" s="6" t="s">
        <v>97</v>
      </c>
      <c r="U5" s="6" t="s">
        <v>98</v>
      </c>
      <c r="V5" s="6" t="s">
        <v>97</v>
      </c>
      <c r="X5" s="6" t="s">
        <v>107</v>
      </c>
      <c r="Y5" s="6" t="s">
        <v>104</v>
      </c>
      <c r="Z5" s="6" t="s">
        <v>108</v>
      </c>
      <c r="AA5" s="6" t="s">
        <v>104</v>
      </c>
      <c r="AB5" s="6" t="s">
        <v>106</v>
      </c>
      <c r="AC5" s="6" t="s">
        <v>106</v>
      </c>
      <c r="AD5" s="8" t="s">
        <v>101</v>
      </c>
      <c r="AE5">
        <v>1</v>
      </c>
    </row>
    <row r="6" spans="1:31" ht="13.5">
      <c r="A6">
        <v>4</v>
      </c>
      <c r="B6" t="s">
        <v>70</v>
      </c>
      <c r="C6">
        <f t="shared" si="0"/>
        <v>144</v>
      </c>
      <c r="D6">
        <v>69</v>
      </c>
      <c r="E6">
        <v>75</v>
      </c>
      <c r="F6">
        <v>0</v>
      </c>
      <c r="G6" s="2">
        <f t="shared" si="1"/>
        <v>0.4791666666666667</v>
      </c>
      <c r="H6" s="5">
        <f>((D3-E3)-(D6-E6))/2</f>
        <v>15</v>
      </c>
      <c r="J6">
        <v>566</v>
      </c>
      <c r="K6">
        <v>590</v>
      </c>
      <c r="L6">
        <v>137</v>
      </c>
      <c r="M6">
        <v>52</v>
      </c>
      <c r="N6" s="2">
        <v>0.251</v>
      </c>
      <c r="O6" s="3">
        <v>4.1</v>
      </c>
      <c r="Q6" s="6" t="s">
        <v>89</v>
      </c>
      <c r="R6" s="6" t="s">
        <v>92</v>
      </c>
      <c r="S6" s="6" t="s">
        <v>99</v>
      </c>
      <c r="T6" s="6"/>
      <c r="U6" s="6" t="s">
        <v>88</v>
      </c>
      <c r="V6" s="6" t="s">
        <v>89</v>
      </c>
      <c r="X6" s="6" t="s">
        <v>105</v>
      </c>
      <c r="Y6" s="6" t="s">
        <v>106</v>
      </c>
      <c r="Z6" s="6" t="s">
        <v>104</v>
      </c>
      <c r="AA6" s="6" t="s">
        <v>104</v>
      </c>
      <c r="AB6" s="6" t="s">
        <v>105</v>
      </c>
      <c r="AC6" s="6" t="s">
        <v>104</v>
      </c>
      <c r="AD6" s="8" t="s">
        <v>91</v>
      </c>
      <c r="AE6">
        <v>9</v>
      </c>
    </row>
    <row r="7" spans="1:31" ht="13.5">
      <c r="A7">
        <v>5</v>
      </c>
      <c r="B7" t="s">
        <v>71</v>
      </c>
      <c r="C7">
        <f t="shared" si="0"/>
        <v>144</v>
      </c>
      <c r="D7">
        <v>62</v>
      </c>
      <c r="E7">
        <v>80</v>
      </c>
      <c r="F7">
        <v>2</v>
      </c>
      <c r="G7" s="2">
        <f t="shared" si="1"/>
        <v>0.43661971830985913</v>
      </c>
      <c r="H7" s="5">
        <f>((D3-E3)-(D7-E7))/2</f>
        <v>21</v>
      </c>
      <c r="J7">
        <v>486</v>
      </c>
      <c r="K7">
        <v>582</v>
      </c>
      <c r="L7">
        <v>80</v>
      </c>
      <c r="M7">
        <v>126</v>
      </c>
      <c r="N7" s="2">
        <v>0.243</v>
      </c>
      <c r="O7" s="3">
        <v>3.95</v>
      </c>
      <c r="Q7" s="6" t="s">
        <v>93</v>
      </c>
      <c r="R7" s="6" t="s">
        <v>91</v>
      </c>
      <c r="S7" s="6" t="s">
        <v>100</v>
      </c>
      <c r="T7" s="6" t="s">
        <v>92</v>
      </c>
      <c r="U7" s="6"/>
      <c r="V7" s="6" t="s">
        <v>101</v>
      </c>
      <c r="X7" s="6" t="s">
        <v>105</v>
      </c>
      <c r="Y7" s="6" t="s">
        <v>104</v>
      </c>
      <c r="Z7" s="6" t="s">
        <v>105</v>
      </c>
      <c r="AA7" s="6" t="s">
        <v>105</v>
      </c>
      <c r="AB7" s="6" t="s">
        <v>104</v>
      </c>
      <c r="AC7" s="6" t="s">
        <v>104</v>
      </c>
      <c r="AD7" s="6" t="s">
        <v>96</v>
      </c>
      <c r="AE7">
        <v>10</v>
      </c>
    </row>
    <row r="8" spans="1:31" ht="13.5">
      <c r="A8">
        <v>6</v>
      </c>
      <c r="B8" t="s">
        <v>72</v>
      </c>
      <c r="C8">
        <f t="shared" si="0"/>
        <v>144</v>
      </c>
      <c r="D8">
        <v>58</v>
      </c>
      <c r="E8">
        <v>85</v>
      </c>
      <c r="F8">
        <v>1</v>
      </c>
      <c r="G8" s="2">
        <f t="shared" si="1"/>
        <v>0.40559440559440557</v>
      </c>
      <c r="H8" s="5">
        <f>((D3-E3)-(D8-E8))/2</f>
        <v>25.5</v>
      </c>
      <c r="J8">
        <v>482</v>
      </c>
      <c r="K8">
        <v>589</v>
      </c>
      <c r="L8">
        <v>118</v>
      </c>
      <c r="M8">
        <v>102</v>
      </c>
      <c r="N8" s="2">
        <v>0.235</v>
      </c>
      <c r="O8" s="3">
        <v>4.03</v>
      </c>
      <c r="Q8" s="6" t="s">
        <v>89</v>
      </c>
      <c r="R8" s="6" t="s">
        <v>96</v>
      </c>
      <c r="S8" s="6" t="s">
        <v>99</v>
      </c>
      <c r="T8" s="6" t="s">
        <v>89</v>
      </c>
      <c r="U8" s="6" t="s">
        <v>102</v>
      </c>
      <c r="V8" s="6"/>
      <c r="X8" s="6" t="s">
        <v>104</v>
      </c>
      <c r="Y8" s="6" t="s">
        <v>105</v>
      </c>
      <c r="Z8" s="6" t="s">
        <v>105</v>
      </c>
      <c r="AA8" s="6" t="s">
        <v>105</v>
      </c>
      <c r="AB8" s="6" t="s">
        <v>106</v>
      </c>
      <c r="AC8" s="6" t="s">
        <v>109</v>
      </c>
      <c r="AD8" s="6" t="s">
        <v>93</v>
      </c>
      <c r="AE8">
        <v>12</v>
      </c>
    </row>
    <row r="11" ht="13.5">
      <c r="A11" t="s">
        <v>45</v>
      </c>
    </row>
    <row r="12" spans="1:31" ht="13.5">
      <c r="A12" t="s">
        <v>35</v>
      </c>
      <c r="B12" t="s">
        <v>36</v>
      </c>
      <c r="C12" t="s">
        <v>12</v>
      </c>
      <c r="D12" t="s">
        <v>37</v>
      </c>
      <c r="E12" t="s">
        <v>16</v>
      </c>
      <c r="F12" t="s">
        <v>38</v>
      </c>
      <c r="G12" t="s">
        <v>19</v>
      </c>
      <c r="H12" s="4" t="s">
        <v>39</v>
      </c>
      <c r="J12" t="s">
        <v>41</v>
      </c>
      <c r="K12" t="s">
        <v>32</v>
      </c>
      <c r="L12" t="s">
        <v>26</v>
      </c>
      <c r="M12" t="s">
        <v>10</v>
      </c>
      <c r="N12" t="s">
        <v>2</v>
      </c>
      <c r="O12" t="s">
        <v>27</v>
      </c>
      <c r="Q12" t="s">
        <v>82</v>
      </c>
      <c r="R12" t="s">
        <v>83</v>
      </c>
      <c r="S12" t="s">
        <v>84</v>
      </c>
      <c r="T12" t="s">
        <v>85</v>
      </c>
      <c r="U12" t="s">
        <v>62</v>
      </c>
      <c r="V12" t="s">
        <v>86</v>
      </c>
      <c r="X12" t="s">
        <v>61</v>
      </c>
      <c r="Y12" t="s">
        <v>79</v>
      </c>
      <c r="Z12" t="s">
        <v>65</v>
      </c>
      <c r="AA12" t="s">
        <v>80</v>
      </c>
      <c r="AB12" t="s">
        <v>63</v>
      </c>
      <c r="AC12" t="s">
        <v>81</v>
      </c>
      <c r="AD12" t="s">
        <v>46</v>
      </c>
      <c r="AE12" t="s">
        <v>35</v>
      </c>
    </row>
    <row r="13" spans="1:31" ht="13.5">
      <c r="A13">
        <v>1</v>
      </c>
      <c r="B13" t="s">
        <v>73</v>
      </c>
      <c r="C13">
        <f aca="true" t="shared" si="2" ref="C13:C18">D13+E13+F13</f>
        <v>144</v>
      </c>
      <c r="D13">
        <v>78</v>
      </c>
      <c r="E13">
        <v>64</v>
      </c>
      <c r="F13">
        <v>2</v>
      </c>
      <c r="G13" s="2">
        <f aca="true" t="shared" si="3" ref="G13:G18">D13/(D13+E13)</f>
        <v>0.5492957746478874</v>
      </c>
      <c r="H13" s="1" t="s">
        <v>40</v>
      </c>
      <c r="J13">
        <v>621</v>
      </c>
      <c r="K13">
        <v>579</v>
      </c>
      <c r="L13">
        <v>139</v>
      </c>
      <c r="M13">
        <v>114</v>
      </c>
      <c r="N13" s="2">
        <v>0.258</v>
      </c>
      <c r="O13" s="3">
        <v>3.89</v>
      </c>
      <c r="Q13" s="9"/>
      <c r="R13" s="6" t="s">
        <v>97</v>
      </c>
      <c r="S13" s="6" t="s">
        <v>112</v>
      </c>
      <c r="T13" s="6" t="s">
        <v>89</v>
      </c>
      <c r="U13" s="6" t="s">
        <v>91</v>
      </c>
      <c r="V13" s="6" t="s">
        <v>95</v>
      </c>
      <c r="W13" s="6"/>
      <c r="X13" s="6" t="s">
        <v>104</v>
      </c>
      <c r="Y13" s="6" t="s">
        <v>104</v>
      </c>
      <c r="Z13" s="6" t="s">
        <v>109</v>
      </c>
      <c r="AA13" s="6" t="s">
        <v>106</v>
      </c>
      <c r="AB13" s="6" t="s">
        <v>106</v>
      </c>
      <c r="AC13" s="6" t="s">
        <v>104</v>
      </c>
      <c r="AD13" s="6" t="s">
        <v>89</v>
      </c>
      <c r="AE13">
        <v>6</v>
      </c>
    </row>
    <row r="14" spans="1:31" ht="13.5">
      <c r="A14">
        <v>2</v>
      </c>
      <c r="B14" t="s">
        <v>74</v>
      </c>
      <c r="C14">
        <f t="shared" si="2"/>
        <v>144</v>
      </c>
      <c r="D14">
        <v>75</v>
      </c>
      <c r="E14">
        <v>69</v>
      </c>
      <c r="F14">
        <v>0</v>
      </c>
      <c r="G14" s="2">
        <f t="shared" si="3"/>
        <v>0.5208333333333334</v>
      </c>
      <c r="H14" s="5">
        <f>((D13-E13)-(D14-E14))/2</f>
        <v>4</v>
      </c>
      <c r="J14">
        <v>552</v>
      </c>
      <c r="K14">
        <v>538</v>
      </c>
      <c r="L14">
        <v>87</v>
      </c>
      <c r="M14">
        <v>125</v>
      </c>
      <c r="N14" s="2">
        <v>0.249</v>
      </c>
      <c r="O14" s="3">
        <v>3.69</v>
      </c>
      <c r="Q14" s="6" t="s">
        <v>99</v>
      </c>
      <c r="R14" s="6"/>
      <c r="S14" s="6" t="s">
        <v>89</v>
      </c>
      <c r="T14" s="6" t="s">
        <v>87</v>
      </c>
      <c r="U14" s="6" t="s">
        <v>97</v>
      </c>
      <c r="V14" s="6" t="s">
        <v>97</v>
      </c>
      <c r="W14" s="6"/>
      <c r="X14" s="6" t="s">
        <v>104</v>
      </c>
      <c r="Y14" s="6" t="s">
        <v>104</v>
      </c>
      <c r="Z14" s="6" t="s">
        <v>104</v>
      </c>
      <c r="AA14" s="6" t="s">
        <v>105</v>
      </c>
      <c r="AB14" s="6" t="s">
        <v>104</v>
      </c>
      <c r="AC14" s="6" t="s">
        <v>106</v>
      </c>
      <c r="AD14" s="6" t="s">
        <v>89</v>
      </c>
      <c r="AE14">
        <v>6</v>
      </c>
    </row>
    <row r="15" spans="1:31" ht="13.5">
      <c r="A15">
        <v>3</v>
      </c>
      <c r="B15" t="s">
        <v>75</v>
      </c>
      <c r="C15">
        <f t="shared" si="2"/>
        <v>144</v>
      </c>
      <c r="D15">
        <v>72</v>
      </c>
      <c r="E15">
        <v>67</v>
      </c>
      <c r="F15">
        <v>5</v>
      </c>
      <c r="G15" s="2">
        <f t="shared" si="3"/>
        <v>0.5179856115107914</v>
      </c>
      <c r="H15" s="5">
        <f>((D13-E13)-(D15-E15))/2</f>
        <v>4.5</v>
      </c>
      <c r="J15">
        <v>603</v>
      </c>
      <c r="K15">
        <v>542</v>
      </c>
      <c r="L15">
        <v>117</v>
      </c>
      <c r="M15">
        <v>90</v>
      </c>
      <c r="N15" s="2">
        <v>0.257</v>
      </c>
      <c r="O15" s="3">
        <v>3.63</v>
      </c>
      <c r="Q15" s="6" t="s">
        <v>113</v>
      </c>
      <c r="R15" s="6" t="s">
        <v>89</v>
      </c>
      <c r="S15" s="6"/>
      <c r="T15" s="6" t="s">
        <v>97</v>
      </c>
      <c r="U15" s="6" t="s">
        <v>112</v>
      </c>
      <c r="V15" s="6" t="s">
        <v>91</v>
      </c>
      <c r="W15" s="6"/>
      <c r="X15" s="6" t="s">
        <v>106</v>
      </c>
      <c r="Y15" s="6" t="s">
        <v>105</v>
      </c>
      <c r="Z15" s="6" t="s">
        <v>110</v>
      </c>
      <c r="AA15" s="6" t="s">
        <v>104</v>
      </c>
      <c r="AB15" s="6" t="s">
        <v>106</v>
      </c>
      <c r="AC15" s="6" t="s">
        <v>106</v>
      </c>
      <c r="AD15" s="6" t="s">
        <v>111</v>
      </c>
      <c r="AE15">
        <v>4</v>
      </c>
    </row>
    <row r="16" spans="1:31" ht="13.5">
      <c r="A16">
        <v>4</v>
      </c>
      <c r="B16" t="s">
        <v>76</v>
      </c>
      <c r="C16">
        <f t="shared" si="2"/>
        <v>144</v>
      </c>
      <c r="D16">
        <v>70</v>
      </c>
      <c r="E16">
        <v>72</v>
      </c>
      <c r="F16">
        <v>2</v>
      </c>
      <c r="G16" s="2">
        <f t="shared" si="3"/>
        <v>0.49295774647887325</v>
      </c>
      <c r="H16" s="5">
        <f>((D13-E13)-(D16-E16))/2</f>
        <v>8</v>
      </c>
      <c r="J16">
        <v>533</v>
      </c>
      <c r="K16">
        <v>581</v>
      </c>
      <c r="L16">
        <v>131</v>
      </c>
      <c r="M16">
        <v>101</v>
      </c>
      <c r="N16" s="2">
        <v>0.249</v>
      </c>
      <c r="O16" s="3">
        <v>3.91</v>
      </c>
      <c r="Q16" s="6" t="s">
        <v>89</v>
      </c>
      <c r="R16" s="6" t="s">
        <v>91</v>
      </c>
      <c r="S16" s="6" t="s">
        <v>99</v>
      </c>
      <c r="T16" s="6"/>
      <c r="U16" s="6" t="s">
        <v>113</v>
      </c>
      <c r="V16" s="6" t="s">
        <v>90</v>
      </c>
      <c r="W16" s="6"/>
      <c r="X16" s="6" t="s">
        <v>105</v>
      </c>
      <c r="Y16" s="6" t="s">
        <v>104</v>
      </c>
      <c r="Z16" s="6" t="s">
        <v>104</v>
      </c>
      <c r="AA16" s="6" t="s">
        <v>104</v>
      </c>
      <c r="AB16" s="6" t="s">
        <v>106</v>
      </c>
      <c r="AC16" s="6" t="s">
        <v>106</v>
      </c>
      <c r="AD16" s="6" t="s">
        <v>87</v>
      </c>
      <c r="AE16">
        <v>5</v>
      </c>
    </row>
    <row r="17" spans="1:31" ht="13.5">
      <c r="A17">
        <v>5</v>
      </c>
      <c r="B17" t="s">
        <v>77</v>
      </c>
      <c r="C17">
        <f t="shared" si="2"/>
        <v>144</v>
      </c>
      <c r="D17">
        <v>68</v>
      </c>
      <c r="E17">
        <v>72</v>
      </c>
      <c r="F17">
        <v>4</v>
      </c>
      <c r="G17" s="2">
        <f t="shared" si="3"/>
        <v>0.4857142857142857</v>
      </c>
      <c r="H17" s="5">
        <f>((D13-E13)-(D17-E17))/2</f>
        <v>9</v>
      </c>
      <c r="J17">
        <v>596</v>
      </c>
      <c r="K17">
        <v>575</v>
      </c>
      <c r="L17">
        <v>173</v>
      </c>
      <c r="M17">
        <v>112</v>
      </c>
      <c r="N17" s="2">
        <v>0.252</v>
      </c>
      <c r="O17" s="3">
        <v>3.9</v>
      </c>
      <c r="Q17" s="6" t="s">
        <v>87</v>
      </c>
      <c r="R17" s="6" t="s">
        <v>99</v>
      </c>
      <c r="S17" s="6" t="s">
        <v>113</v>
      </c>
      <c r="T17" s="6" t="s">
        <v>112</v>
      </c>
      <c r="U17" s="6"/>
      <c r="V17" s="6" t="s">
        <v>97</v>
      </c>
      <c r="W17" s="6"/>
      <c r="X17" s="6" t="s">
        <v>105</v>
      </c>
      <c r="Y17" s="6" t="s">
        <v>105</v>
      </c>
      <c r="Z17" s="6" t="s">
        <v>105</v>
      </c>
      <c r="AA17" s="6" t="s">
        <v>106</v>
      </c>
      <c r="AB17" s="6" t="s">
        <v>104</v>
      </c>
      <c r="AC17" s="6" t="s">
        <v>105</v>
      </c>
      <c r="AD17" s="6" t="s">
        <v>96</v>
      </c>
      <c r="AE17">
        <v>10</v>
      </c>
    </row>
    <row r="18" spans="1:31" ht="13.5">
      <c r="A18">
        <v>6</v>
      </c>
      <c r="B18" t="s">
        <v>78</v>
      </c>
      <c r="C18">
        <f t="shared" si="2"/>
        <v>144</v>
      </c>
      <c r="D18">
        <v>62</v>
      </c>
      <c r="E18">
        <v>82</v>
      </c>
      <c r="F18">
        <v>0</v>
      </c>
      <c r="G18" s="2">
        <f t="shared" si="3"/>
        <v>0.4305555555555556</v>
      </c>
      <c r="H18" s="5">
        <f>((D13-E13)-(D18-E18))/2</f>
        <v>17</v>
      </c>
      <c r="J18">
        <v>507</v>
      </c>
      <c r="K18">
        <v>610</v>
      </c>
      <c r="L18">
        <v>111</v>
      </c>
      <c r="M18">
        <v>64</v>
      </c>
      <c r="N18" s="2">
        <v>0.243</v>
      </c>
      <c r="O18" s="3">
        <v>4.15</v>
      </c>
      <c r="Q18" s="6" t="s">
        <v>96</v>
      </c>
      <c r="R18" s="6" t="s">
        <v>99</v>
      </c>
      <c r="S18" s="6" t="s">
        <v>87</v>
      </c>
      <c r="T18" s="6" t="s">
        <v>93</v>
      </c>
      <c r="U18" s="6" t="s">
        <v>99</v>
      </c>
      <c r="V18" s="6"/>
      <c r="W18" s="6"/>
      <c r="X18" s="6" t="s">
        <v>105</v>
      </c>
      <c r="Y18" s="6" t="s">
        <v>104</v>
      </c>
      <c r="Z18" s="6" t="s">
        <v>105</v>
      </c>
      <c r="AA18" s="6" t="s">
        <v>104</v>
      </c>
      <c r="AB18" s="6" t="s">
        <v>104</v>
      </c>
      <c r="AC18" s="6" t="s">
        <v>107</v>
      </c>
      <c r="AD18" s="6" t="s">
        <v>89</v>
      </c>
      <c r="AE18">
        <v>6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selection activeCell="C38" sqref="C38:U38"/>
    </sheetView>
  </sheetViews>
  <sheetFormatPr defaultColWidth="9.00390625" defaultRowHeight="13.5"/>
  <cols>
    <col min="1" max="1" width="5.25390625" style="0" bestFit="1" customWidth="1"/>
    <col min="2" max="2" width="21.00390625" style="0" bestFit="1" customWidth="1"/>
    <col min="3" max="9" width="5.25390625" style="0" bestFit="1" customWidth="1"/>
    <col min="10" max="10" width="8.125" style="0" bestFit="1" customWidth="1"/>
    <col min="11" max="17" width="5.25390625" style="0" bestFit="1" customWidth="1"/>
    <col min="18" max="18" width="5.125" style="0" bestFit="1" customWidth="1"/>
    <col min="19" max="19" width="5.75390625" style="0" bestFit="1" customWidth="1"/>
    <col min="20" max="20" width="5.375" style="0" customWidth="1"/>
    <col min="21" max="21" width="6.75390625" style="0" customWidth="1"/>
  </cols>
  <sheetData>
    <row r="1" spans="1:19" ht="13.5">
      <c r="A1" t="s">
        <v>0</v>
      </c>
      <c r="C1" t="s">
        <v>12</v>
      </c>
      <c r="D1" t="s">
        <v>2</v>
      </c>
      <c r="E1" t="s">
        <v>3</v>
      </c>
      <c r="F1" t="s">
        <v>4</v>
      </c>
      <c r="G1" t="s">
        <v>26</v>
      </c>
      <c r="H1" t="s">
        <v>5</v>
      </c>
      <c r="I1" t="s">
        <v>6</v>
      </c>
      <c r="J1" t="s">
        <v>56</v>
      </c>
      <c r="K1" t="s">
        <v>23</v>
      </c>
      <c r="L1" t="s">
        <v>7</v>
      </c>
      <c r="M1" t="s">
        <v>8</v>
      </c>
      <c r="N1" t="s">
        <v>9</v>
      </c>
      <c r="O1" t="s">
        <v>10</v>
      </c>
      <c r="P1" t="s">
        <v>11</v>
      </c>
      <c r="Q1" t="s">
        <v>24</v>
      </c>
      <c r="R1" t="s">
        <v>25</v>
      </c>
      <c r="S1" t="s">
        <v>13</v>
      </c>
    </row>
    <row r="2" spans="1:19" ht="13.5">
      <c r="A2">
        <v>1</v>
      </c>
      <c r="B2" t="s">
        <v>172</v>
      </c>
      <c r="C2">
        <v>144</v>
      </c>
      <c r="D2" s="2">
        <f aca="true" t="shared" si="0" ref="D2:D21">F2/E2</f>
        <v>0.2631578947368421</v>
      </c>
      <c r="E2">
        <v>494</v>
      </c>
      <c r="F2">
        <v>130</v>
      </c>
      <c r="G2">
        <v>1</v>
      </c>
      <c r="H2">
        <v>40</v>
      </c>
      <c r="I2" s="2">
        <f aca="true" t="shared" si="1" ref="I2:I21">(F2+K2)/(E2+K2+N2)</f>
        <v>0.3146067415730337</v>
      </c>
      <c r="J2">
        <v>207</v>
      </c>
      <c r="K2">
        <v>38</v>
      </c>
      <c r="L2">
        <v>25</v>
      </c>
      <c r="M2">
        <v>0</v>
      </c>
      <c r="N2">
        <v>2</v>
      </c>
      <c r="O2">
        <v>24</v>
      </c>
      <c r="P2" s="13">
        <v>3</v>
      </c>
      <c r="Q2" s="2">
        <v>0.277</v>
      </c>
      <c r="R2" s="2">
        <f aca="true" t="shared" si="2" ref="R2:R21">J2/E2</f>
        <v>0.4190283400809717</v>
      </c>
      <c r="S2" s="2">
        <f aca="true" t="shared" si="3" ref="S2:S21">I2+R2</f>
        <v>0.7336350816540054</v>
      </c>
    </row>
    <row r="3" spans="1:19" ht="13.5">
      <c r="A3">
        <v>2</v>
      </c>
      <c r="B3" t="s">
        <v>199</v>
      </c>
      <c r="C3">
        <v>144</v>
      </c>
      <c r="D3" s="2">
        <f t="shared" si="0"/>
        <v>0.2721774193548387</v>
      </c>
      <c r="E3">
        <v>496</v>
      </c>
      <c r="F3">
        <v>135</v>
      </c>
      <c r="G3">
        <v>3</v>
      </c>
      <c r="H3">
        <v>52</v>
      </c>
      <c r="I3" s="2">
        <f t="shared" si="1"/>
        <v>0.32082551594746717</v>
      </c>
      <c r="J3">
        <v>172</v>
      </c>
      <c r="K3">
        <v>36</v>
      </c>
      <c r="L3">
        <v>49</v>
      </c>
      <c r="M3">
        <v>0</v>
      </c>
      <c r="N3">
        <v>1</v>
      </c>
      <c r="O3">
        <v>17</v>
      </c>
      <c r="P3" s="13">
        <v>17</v>
      </c>
      <c r="Q3" s="2">
        <v>0.286</v>
      </c>
      <c r="R3" s="2">
        <f t="shared" si="2"/>
        <v>0.3467741935483871</v>
      </c>
      <c r="S3" s="2">
        <f t="shared" si="3"/>
        <v>0.6675997094958543</v>
      </c>
    </row>
    <row r="4" spans="1:19" ht="13.5">
      <c r="A4">
        <v>3</v>
      </c>
      <c r="B4" t="s">
        <v>180</v>
      </c>
      <c r="C4">
        <v>144</v>
      </c>
      <c r="D4" s="2">
        <f t="shared" si="0"/>
        <v>0.27941176470588236</v>
      </c>
      <c r="E4">
        <v>612</v>
      </c>
      <c r="F4">
        <v>171</v>
      </c>
      <c r="G4">
        <v>12</v>
      </c>
      <c r="H4">
        <v>89</v>
      </c>
      <c r="I4" s="2">
        <f t="shared" si="1"/>
        <v>0.3105590062111801</v>
      </c>
      <c r="J4">
        <v>263</v>
      </c>
      <c r="K4">
        <v>29</v>
      </c>
      <c r="L4">
        <v>50</v>
      </c>
      <c r="M4">
        <v>0</v>
      </c>
      <c r="N4">
        <v>3</v>
      </c>
      <c r="O4">
        <v>6</v>
      </c>
      <c r="P4" s="13">
        <v>18</v>
      </c>
      <c r="Q4" s="2">
        <v>0.322</v>
      </c>
      <c r="R4" s="2">
        <f t="shared" si="2"/>
        <v>0.4297385620915033</v>
      </c>
      <c r="S4" s="2">
        <f t="shared" si="3"/>
        <v>0.7402975683026833</v>
      </c>
    </row>
    <row r="5" spans="1:19" ht="13.5">
      <c r="A5">
        <v>4</v>
      </c>
      <c r="B5" t="s">
        <v>117</v>
      </c>
      <c r="C5">
        <v>75</v>
      </c>
      <c r="D5" s="2">
        <f t="shared" si="0"/>
        <v>0.30625</v>
      </c>
      <c r="E5">
        <v>320</v>
      </c>
      <c r="F5">
        <v>98</v>
      </c>
      <c r="G5">
        <v>24</v>
      </c>
      <c r="H5">
        <v>68</v>
      </c>
      <c r="I5" s="2">
        <f t="shared" si="1"/>
        <v>0.31901840490797545</v>
      </c>
      <c r="J5">
        <v>188</v>
      </c>
      <c r="K5">
        <v>6</v>
      </c>
      <c r="L5">
        <v>39</v>
      </c>
      <c r="M5">
        <v>0</v>
      </c>
      <c r="N5">
        <v>0</v>
      </c>
      <c r="O5">
        <v>2</v>
      </c>
      <c r="P5" s="13">
        <v>0</v>
      </c>
      <c r="Q5" s="2">
        <v>0.355</v>
      </c>
      <c r="R5" s="2">
        <f t="shared" si="2"/>
        <v>0.5875</v>
      </c>
      <c r="S5" s="2">
        <f t="shared" si="3"/>
        <v>0.9065184049079755</v>
      </c>
    </row>
    <row r="6" spans="1:19" ht="13.5">
      <c r="A6">
        <v>5</v>
      </c>
      <c r="B6" t="s">
        <v>122</v>
      </c>
      <c r="C6">
        <v>143</v>
      </c>
      <c r="D6" s="2">
        <f t="shared" si="0"/>
        <v>0.2608695652173913</v>
      </c>
      <c r="E6">
        <v>575</v>
      </c>
      <c r="F6">
        <v>150</v>
      </c>
      <c r="G6">
        <v>16</v>
      </c>
      <c r="H6">
        <v>82</v>
      </c>
      <c r="I6" s="2">
        <f t="shared" si="1"/>
        <v>0.3079416531604538</v>
      </c>
      <c r="J6">
        <v>234</v>
      </c>
      <c r="K6">
        <v>40</v>
      </c>
      <c r="L6">
        <v>57</v>
      </c>
      <c r="M6">
        <v>0</v>
      </c>
      <c r="N6">
        <v>2</v>
      </c>
      <c r="O6">
        <v>3</v>
      </c>
      <c r="P6" s="13">
        <v>9</v>
      </c>
      <c r="Q6" s="2">
        <v>0.29</v>
      </c>
      <c r="R6" s="2">
        <f t="shared" si="2"/>
        <v>0.40695652173913044</v>
      </c>
      <c r="S6" s="2">
        <f t="shared" si="3"/>
        <v>0.7148981748995842</v>
      </c>
    </row>
    <row r="7" spans="1:19" ht="13.5">
      <c r="A7">
        <v>6</v>
      </c>
      <c r="B7" t="s">
        <v>203</v>
      </c>
      <c r="C7">
        <v>143</v>
      </c>
      <c r="D7" s="2">
        <f t="shared" si="0"/>
        <v>0.2522202486678508</v>
      </c>
      <c r="E7">
        <v>563</v>
      </c>
      <c r="F7">
        <v>142</v>
      </c>
      <c r="G7">
        <v>35</v>
      </c>
      <c r="H7">
        <v>86</v>
      </c>
      <c r="I7" s="2">
        <f t="shared" si="1"/>
        <v>0.2996688741721854</v>
      </c>
      <c r="J7">
        <v>272</v>
      </c>
      <c r="K7">
        <v>39</v>
      </c>
      <c r="L7">
        <v>75</v>
      </c>
      <c r="M7">
        <v>0</v>
      </c>
      <c r="N7">
        <v>2</v>
      </c>
      <c r="O7">
        <v>0</v>
      </c>
      <c r="P7" s="13">
        <v>1</v>
      </c>
      <c r="Q7" s="2">
        <v>0.192</v>
      </c>
      <c r="R7" s="2">
        <f t="shared" si="2"/>
        <v>0.48312611012433393</v>
      </c>
      <c r="S7" s="2">
        <f t="shared" si="3"/>
        <v>0.7827949842965194</v>
      </c>
    </row>
    <row r="8" spans="1:19" ht="13.5">
      <c r="A8">
        <v>7</v>
      </c>
      <c r="B8" t="s">
        <v>151</v>
      </c>
      <c r="C8">
        <v>42</v>
      </c>
      <c r="D8" s="2">
        <f t="shared" si="0"/>
        <v>0.2214765100671141</v>
      </c>
      <c r="E8">
        <v>149</v>
      </c>
      <c r="F8">
        <v>33</v>
      </c>
      <c r="G8">
        <v>8</v>
      </c>
      <c r="H8">
        <v>17</v>
      </c>
      <c r="I8" s="2">
        <f t="shared" si="1"/>
        <v>0.2777777777777778</v>
      </c>
      <c r="J8">
        <v>64</v>
      </c>
      <c r="K8">
        <v>12</v>
      </c>
      <c r="L8">
        <v>18</v>
      </c>
      <c r="M8">
        <v>0</v>
      </c>
      <c r="N8">
        <v>1</v>
      </c>
      <c r="O8">
        <v>3</v>
      </c>
      <c r="P8" s="13">
        <v>1</v>
      </c>
      <c r="Q8" s="2">
        <v>0.182</v>
      </c>
      <c r="R8" s="2">
        <f t="shared" si="2"/>
        <v>0.42953020134228187</v>
      </c>
      <c r="S8" s="2">
        <f t="shared" si="3"/>
        <v>0.7073079791200596</v>
      </c>
    </row>
    <row r="9" spans="1:19" ht="13.5">
      <c r="A9">
        <v>8</v>
      </c>
      <c r="B9" t="s">
        <v>126</v>
      </c>
      <c r="C9">
        <v>144</v>
      </c>
      <c r="D9" s="2">
        <f t="shared" si="0"/>
        <v>0.24254473161033796</v>
      </c>
      <c r="E9">
        <v>503</v>
      </c>
      <c r="F9">
        <v>122</v>
      </c>
      <c r="G9">
        <v>6</v>
      </c>
      <c r="H9">
        <v>39</v>
      </c>
      <c r="I9" s="2">
        <f t="shared" si="1"/>
        <v>0.30091743119266057</v>
      </c>
      <c r="J9">
        <v>177</v>
      </c>
      <c r="K9">
        <v>42</v>
      </c>
      <c r="L9">
        <v>51</v>
      </c>
      <c r="M9">
        <v>17</v>
      </c>
      <c r="N9">
        <v>0</v>
      </c>
      <c r="O9">
        <v>4</v>
      </c>
      <c r="P9" s="13">
        <v>7</v>
      </c>
      <c r="Q9" s="2">
        <v>0.242</v>
      </c>
      <c r="R9" s="2">
        <f t="shared" si="2"/>
        <v>0.3518886679920477</v>
      </c>
      <c r="S9" s="2">
        <f t="shared" si="3"/>
        <v>0.6528060991847082</v>
      </c>
    </row>
    <row r="10" spans="1:19" ht="13.5">
      <c r="A10" s="1">
        <v>9</v>
      </c>
      <c r="B10" t="s">
        <v>119</v>
      </c>
      <c r="C10">
        <v>144</v>
      </c>
      <c r="D10" s="2">
        <f t="shared" si="0"/>
        <v>0.2668621700879765</v>
      </c>
      <c r="E10">
        <v>341</v>
      </c>
      <c r="F10">
        <v>91</v>
      </c>
      <c r="G10">
        <v>1</v>
      </c>
      <c r="H10">
        <v>47</v>
      </c>
      <c r="I10" s="2">
        <f t="shared" si="1"/>
        <v>0.2988826815642458</v>
      </c>
      <c r="J10">
        <v>132</v>
      </c>
      <c r="K10">
        <v>16</v>
      </c>
      <c r="L10">
        <v>46</v>
      </c>
      <c r="M10">
        <v>21</v>
      </c>
      <c r="N10">
        <v>1</v>
      </c>
      <c r="O10">
        <v>20</v>
      </c>
      <c r="P10" s="13">
        <v>3</v>
      </c>
      <c r="Q10" s="2">
        <v>0.348</v>
      </c>
      <c r="R10" s="2">
        <f t="shared" si="2"/>
        <v>0.3870967741935484</v>
      </c>
      <c r="S10" s="2">
        <f t="shared" si="3"/>
        <v>0.6859794557577942</v>
      </c>
    </row>
    <row r="11" spans="1:19" ht="13.5">
      <c r="A11" s="1" t="s">
        <v>1</v>
      </c>
      <c r="B11" t="s">
        <v>156</v>
      </c>
      <c r="C11">
        <v>76</v>
      </c>
      <c r="D11" s="2">
        <f t="shared" si="0"/>
        <v>0.25</v>
      </c>
      <c r="E11">
        <v>68</v>
      </c>
      <c r="F11">
        <v>17</v>
      </c>
      <c r="G11">
        <v>0</v>
      </c>
      <c r="H11">
        <v>6</v>
      </c>
      <c r="I11" s="2">
        <f t="shared" si="1"/>
        <v>0.3108108108108108</v>
      </c>
      <c r="J11">
        <v>20</v>
      </c>
      <c r="K11">
        <v>6</v>
      </c>
      <c r="L11">
        <v>6</v>
      </c>
      <c r="M11">
        <v>3</v>
      </c>
      <c r="N11">
        <v>0</v>
      </c>
      <c r="O11">
        <v>0</v>
      </c>
      <c r="P11" s="13">
        <v>0</v>
      </c>
      <c r="Q11" s="2">
        <v>0.231</v>
      </c>
      <c r="R11" s="2">
        <f t="shared" si="2"/>
        <v>0.29411764705882354</v>
      </c>
      <c r="S11" s="2">
        <f t="shared" si="3"/>
        <v>0.6049284578696343</v>
      </c>
    </row>
    <row r="12" spans="1:19" ht="13.5">
      <c r="A12" s="1" t="s">
        <v>1</v>
      </c>
      <c r="B12" t="s">
        <v>157</v>
      </c>
      <c r="C12">
        <v>117</v>
      </c>
      <c r="D12" s="2">
        <f t="shared" si="0"/>
        <v>0.273972602739726</v>
      </c>
      <c r="E12">
        <v>292</v>
      </c>
      <c r="F12">
        <v>80</v>
      </c>
      <c r="G12">
        <v>2</v>
      </c>
      <c r="H12">
        <v>24</v>
      </c>
      <c r="I12" s="2">
        <f t="shared" si="1"/>
        <v>0.2909698996655518</v>
      </c>
      <c r="J12">
        <v>112</v>
      </c>
      <c r="K12">
        <v>7</v>
      </c>
      <c r="L12">
        <v>30</v>
      </c>
      <c r="M12">
        <v>16</v>
      </c>
      <c r="N12">
        <v>0</v>
      </c>
      <c r="O12">
        <v>8</v>
      </c>
      <c r="P12" s="13">
        <v>4</v>
      </c>
      <c r="Q12" s="2">
        <v>0.237</v>
      </c>
      <c r="R12" s="2">
        <f t="shared" si="2"/>
        <v>0.3835616438356164</v>
      </c>
      <c r="S12" s="2">
        <f t="shared" si="3"/>
        <v>0.6745315435011683</v>
      </c>
    </row>
    <row r="13" spans="1:19" ht="13.5">
      <c r="A13" s="1" t="s">
        <v>1</v>
      </c>
      <c r="B13" t="s">
        <v>131</v>
      </c>
      <c r="C13">
        <v>54</v>
      </c>
      <c r="D13" s="2">
        <f t="shared" si="0"/>
        <v>0.18181818181818182</v>
      </c>
      <c r="E13">
        <v>44</v>
      </c>
      <c r="F13">
        <v>8</v>
      </c>
      <c r="G13">
        <v>0</v>
      </c>
      <c r="H13">
        <v>2</v>
      </c>
      <c r="I13" s="2">
        <f t="shared" si="1"/>
        <v>0.2</v>
      </c>
      <c r="J13">
        <v>10</v>
      </c>
      <c r="K13">
        <v>1</v>
      </c>
      <c r="L13">
        <v>5</v>
      </c>
      <c r="M13">
        <v>0</v>
      </c>
      <c r="N13">
        <v>0</v>
      </c>
      <c r="O13">
        <v>2</v>
      </c>
      <c r="P13" s="13">
        <v>1</v>
      </c>
      <c r="Q13" s="2">
        <v>0.154</v>
      </c>
      <c r="R13" s="2">
        <f t="shared" si="2"/>
        <v>0.22727272727272727</v>
      </c>
      <c r="S13" s="2">
        <f t="shared" si="3"/>
        <v>0.42727272727272725</v>
      </c>
    </row>
    <row r="14" spans="1:19" ht="13.5">
      <c r="A14" s="1" t="s">
        <v>1</v>
      </c>
      <c r="B14" t="s">
        <v>155</v>
      </c>
      <c r="C14">
        <v>99</v>
      </c>
      <c r="D14" s="2">
        <f t="shared" si="0"/>
        <v>0.21379310344827587</v>
      </c>
      <c r="E14">
        <v>145</v>
      </c>
      <c r="F14">
        <v>31</v>
      </c>
      <c r="G14">
        <v>2</v>
      </c>
      <c r="H14">
        <v>11</v>
      </c>
      <c r="I14" s="2">
        <f t="shared" si="1"/>
        <v>0.2348993288590604</v>
      </c>
      <c r="J14">
        <v>46</v>
      </c>
      <c r="K14">
        <v>4</v>
      </c>
      <c r="L14">
        <v>33</v>
      </c>
      <c r="M14">
        <v>7</v>
      </c>
      <c r="N14">
        <v>0</v>
      </c>
      <c r="O14">
        <v>0</v>
      </c>
      <c r="P14" s="13">
        <v>2</v>
      </c>
      <c r="Q14" s="2">
        <v>0.222</v>
      </c>
      <c r="R14" s="2">
        <f t="shared" si="2"/>
        <v>0.31724137931034485</v>
      </c>
      <c r="S14" s="2">
        <f t="shared" si="3"/>
        <v>0.5521407081694052</v>
      </c>
    </row>
    <row r="15" spans="1:19" ht="13.5">
      <c r="A15" s="1" t="s">
        <v>1</v>
      </c>
      <c r="B15" t="s">
        <v>125</v>
      </c>
      <c r="C15">
        <v>88</v>
      </c>
      <c r="D15" s="2">
        <f t="shared" si="0"/>
        <v>0.2830188679245283</v>
      </c>
      <c r="E15">
        <v>53</v>
      </c>
      <c r="F15">
        <v>15</v>
      </c>
      <c r="G15">
        <v>0</v>
      </c>
      <c r="H15">
        <v>5</v>
      </c>
      <c r="I15" s="2">
        <f t="shared" si="1"/>
        <v>0.2962962962962963</v>
      </c>
      <c r="J15">
        <v>17</v>
      </c>
      <c r="K15">
        <v>1</v>
      </c>
      <c r="L15">
        <v>6</v>
      </c>
      <c r="M15">
        <v>0</v>
      </c>
      <c r="N15">
        <v>0</v>
      </c>
      <c r="O15">
        <v>0</v>
      </c>
      <c r="P15" s="13">
        <v>0</v>
      </c>
      <c r="Q15" s="2">
        <v>0.273</v>
      </c>
      <c r="R15" s="2">
        <f t="shared" si="2"/>
        <v>0.32075471698113206</v>
      </c>
      <c r="S15" s="2">
        <f t="shared" si="3"/>
        <v>0.6170510132774283</v>
      </c>
    </row>
    <row r="16" spans="1:19" ht="13.5">
      <c r="A16" s="1" t="s">
        <v>1</v>
      </c>
      <c r="B16" t="s">
        <v>133</v>
      </c>
      <c r="C16">
        <v>16</v>
      </c>
      <c r="D16" s="2">
        <f t="shared" si="0"/>
        <v>0.35294117647058826</v>
      </c>
      <c r="E16">
        <v>17</v>
      </c>
      <c r="F16">
        <v>6</v>
      </c>
      <c r="G16">
        <v>0</v>
      </c>
      <c r="H16">
        <v>2</v>
      </c>
      <c r="I16" s="2">
        <f t="shared" si="1"/>
        <v>0.35294117647058826</v>
      </c>
      <c r="J16">
        <v>8</v>
      </c>
      <c r="K16">
        <v>0</v>
      </c>
      <c r="L16">
        <v>2</v>
      </c>
      <c r="M16">
        <v>1</v>
      </c>
      <c r="N16">
        <v>0</v>
      </c>
      <c r="O16">
        <v>0</v>
      </c>
      <c r="P16" s="13">
        <v>0</v>
      </c>
      <c r="Q16" s="2">
        <v>0.4</v>
      </c>
      <c r="R16" s="2">
        <f t="shared" si="2"/>
        <v>0.47058823529411764</v>
      </c>
      <c r="S16" s="2">
        <f t="shared" si="3"/>
        <v>0.8235294117647058</v>
      </c>
    </row>
    <row r="17" spans="1:19" ht="13.5">
      <c r="A17" s="1" t="s">
        <v>1</v>
      </c>
      <c r="B17" t="s">
        <v>124</v>
      </c>
      <c r="C17">
        <v>28</v>
      </c>
      <c r="D17" s="2">
        <f t="shared" si="0"/>
        <v>0.15384615384615385</v>
      </c>
      <c r="E17">
        <v>26</v>
      </c>
      <c r="F17">
        <v>4</v>
      </c>
      <c r="G17">
        <v>0</v>
      </c>
      <c r="H17">
        <v>0</v>
      </c>
      <c r="I17" s="2">
        <f t="shared" si="1"/>
        <v>0.2413793103448276</v>
      </c>
      <c r="J17">
        <v>5</v>
      </c>
      <c r="K17">
        <v>3</v>
      </c>
      <c r="L17">
        <v>2</v>
      </c>
      <c r="M17">
        <v>1</v>
      </c>
      <c r="N17">
        <v>0</v>
      </c>
      <c r="O17">
        <v>0</v>
      </c>
      <c r="P17" s="13">
        <v>0</v>
      </c>
      <c r="Q17" s="2">
        <v>0</v>
      </c>
      <c r="R17" s="2">
        <f t="shared" si="2"/>
        <v>0.19230769230769232</v>
      </c>
      <c r="S17" s="2">
        <f t="shared" si="3"/>
        <v>0.4336870026525199</v>
      </c>
    </row>
    <row r="18" spans="1:19" ht="13.5">
      <c r="A18" s="1" t="s">
        <v>49</v>
      </c>
      <c r="B18" t="s">
        <v>160</v>
      </c>
      <c r="C18" s="16" t="s">
        <v>54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</row>
    <row r="19" spans="1:19" ht="13.5">
      <c r="A19" s="1" t="s">
        <v>49</v>
      </c>
      <c r="B19" t="s">
        <v>178</v>
      </c>
      <c r="C19">
        <v>86</v>
      </c>
      <c r="D19" s="2">
        <f t="shared" si="0"/>
        <v>0.212</v>
      </c>
      <c r="E19">
        <v>250</v>
      </c>
      <c r="F19">
        <v>53</v>
      </c>
      <c r="G19">
        <v>5</v>
      </c>
      <c r="H19">
        <v>18</v>
      </c>
      <c r="I19" s="2">
        <f t="shared" si="1"/>
        <v>0.25</v>
      </c>
      <c r="J19">
        <v>75</v>
      </c>
      <c r="K19">
        <v>13</v>
      </c>
      <c r="L19">
        <v>35</v>
      </c>
      <c r="M19">
        <v>0</v>
      </c>
      <c r="N19">
        <v>1</v>
      </c>
      <c r="O19">
        <v>0</v>
      </c>
      <c r="P19" s="15">
        <v>1</v>
      </c>
      <c r="Q19" s="2">
        <v>0.215</v>
      </c>
      <c r="R19" s="2">
        <f t="shared" si="2"/>
        <v>0.3</v>
      </c>
      <c r="S19" s="2">
        <f t="shared" si="3"/>
        <v>0.55</v>
      </c>
    </row>
    <row r="20" spans="1:19" ht="13.5">
      <c r="A20" s="1" t="s">
        <v>49</v>
      </c>
      <c r="B20" t="s">
        <v>129</v>
      </c>
      <c r="C20" s="16" t="s">
        <v>54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</row>
    <row r="21" spans="1:19" ht="13.5">
      <c r="A21" s="1" t="s">
        <v>49</v>
      </c>
      <c r="B21" t="s">
        <v>177</v>
      </c>
      <c r="C21">
        <v>78</v>
      </c>
      <c r="D21" s="2">
        <f t="shared" si="0"/>
        <v>0.19696969696969696</v>
      </c>
      <c r="E21">
        <v>132</v>
      </c>
      <c r="F21">
        <v>26</v>
      </c>
      <c r="G21">
        <v>2</v>
      </c>
      <c r="H21">
        <v>13</v>
      </c>
      <c r="I21" s="2">
        <f t="shared" si="1"/>
        <v>0.23741007194244604</v>
      </c>
      <c r="J21">
        <v>41</v>
      </c>
      <c r="K21">
        <v>7</v>
      </c>
      <c r="L21">
        <v>11</v>
      </c>
      <c r="M21">
        <v>4</v>
      </c>
      <c r="N21">
        <v>0</v>
      </c>
      <c r="O21">
        <v>1</v>
      </c>
      <c r="P21" s="15">
        <v>0</v>
      </c>
      <c r="Q21" s="2">
        <v>0.235</v>
      </c>
      <c r="R21" s="2">
        <f t="shared" si="2"/>
        <v>0.3106060606060606</v>
      </c>
      <c r="S21" s="2">
        <f t="shared" si="3"/>
        <v>0.5480161325485067</v>
      </c>
    </row>
    <row r="24" spans="1:21" ht="13.5">
      <c r="A24" s="1" t="s">
        <v>14</v>
      </c>
      <c r="C24" t="s">
        <v>12</v>
      </c>
      <c r="D24" t="s">
        <v>27</v>
      </c>
      <c r="E24" t="s">
        <v>15</v>
      </c>
      <c r="F24" t="s">
        <v>16</v>
      </c>
      <c r="G24" t="s">
        <v>17</v>
      </c>
      <c r="H24" t="s">
        <v>18</v>
      </c>
      <c r="I24" t="s">
        <v>19</v>
      </c>
      <c r="J24" t="s">
        <v>20</v>
      </c>
      <c r="K24" t="s">
        <v>21</v>
      </c>
      <c r="L24" t="s">
        <v>57</v>
      </c>
      <c r="M24" t="s">
        <v>22</v>
      </c>
      <c r="N24" t="s">
        <v>29</v>
      </c>
      <c r="O24" t="s">
        <v>28</v>
      </c>
      <c r="P24" t="s">
        <v>30</v>
      </c>
      <c r="Q24" t="s">
        <v>31</v>
      </c>
      <c r="R24" t="s">
        <v>32</v>
      </c>
      <c r="S24" t="s">
        <v>33</v>
      </c>
      <c r="T24" t="s">
        <v>47</v>
      </c>
      <c r="U24" t="s">
        <v>48</v>
      </c>
    </row>
    <row r="25" spans="1:21" ht="13.5">
      <c r="A25" s="1" t="s">
        <v>50</v>
      </c>
      <c r="B25" t="s">
        <v>183</v>
      </c>
      <c r="C25">
        <v>29</v>
      </c>
      <c r="D25" s="3">
        <f aca="true" t="shared" si="4" ref="D25:D39">S25/J25*9</f>
        <v>3.087114337568058</v>
      </c>
      <c r="E25">
        <v>11</v>
      </c>
      <c r="F25">
        <v>8</v>
      </c>
      <c r="G25">
        <v>0</v>
      </c>
      <c r="H25">
        <v>0</v>
      </c>
      <c r="I25" s="2">
        <f aca="true" t="shared" si="5" ref="I25:I39">E25/(E25+F25)</f>
        <v>0.5789473684210527</v>
      </c>
      <c r="J25" s="7">
        <v>183.66666666666666</v>
      </c>
      <c r="K25">
        <v>2</v>
      </c>
      <c r="L25">
        <v>763</v>
      </c>
      <c r="M25">
        <v>156</v>
      </c>
      <c r="N25">
        <v>104</v>
      </c>
      <c r="O25">
        <v>54</v>
      </c>
      <c r="P25">
        <v>6</v>
      </c>
      <c r="Q25">
        <v>13</v>
      </c>
      <c r="R25">
        <v>65</v>
      </c>
      <c r="S25">
        <v>63</v>
      </c>
      <c r="T25" s="3">
        <f aca="true" t="shared" si="6" ref="T25:T39">(M25+O25)/J25</f>
        <v>1.1433756805807622</v>
      </c>
      <c r="U25" s="3">
        <f aca="true" t="shared" si="7" ref="U25:U39">N25/J25*9</f>
        <v>5.096188747731398</v>
      </c>
    </row>
    <row r="26" spans="1:21" ht="13.5">
      <c r="A26" s="1" t="s">
        <v>50</v>
      </c>
      <c r="B26" t="s">
        <v>161</v>
      </c>
      <c r="C26">
        <v>28</v>
      </c>
      <c r="D26" s="3">
        <f t="shared" si="4"/>
        <v>3.9344262295081966</v>
      </c>
      <c r="E26">
        <v>17</v>
      </c>
      <c r="F26">
        <v>8</v>
      </c>
      <c r="G26">
        <v>0</v>
      </c>
      <c r="H26">
        <v>0</v>
      </c>
      <c r="I26" s="2">
        <f t="shared" si="5"/>
        <v>0.68</v>
      </c>
      <c r="J26" s="7">
        <v>183</v>
      </c>
      <c r="K26">
        <v>3</v>
      </c>
      <c r="L26">
        <v>750</v>
      </c>
      <c r="M26">
        <v>169</v>
      </c>
      <c r="N26">
        <v>128</v>
      </c>
      <c r="O26">
        <v>30</v>
      </c>
      <c r="P26">
        <v>3</v>
      </c>
      <c r="Q26">
        <v>16</v>
      </c>
      <c r="R26">
        <v>84</v>
      </c>
      <c r="S26">
        <v>80</v>
      </c>
      <c r="T26" s="3">
        <f t="shared" si="6"/>
        <v>1.0874316939890711</v>
      </c>
      <c r="U26" s="3">
        <f t="shared" si="7"/>
        <v>6.295081967213115</v>
      </c>
    </row>
    <row r="27" spans="1:21" ht="13.5">
      <c r="A27" s="1" t="s">
        <v>50</v>
      </c>
      <c r="B27" t="s">
        <v>207</v>
      </c>
      <c r="C27">
        <v>28</v>
      </c>
      <c r="D27" s="3">
        <f t="shared" si="4"/>
        <v>3.670391061452514</v>
      </c>
      <c r="E27">
        <v>11</v>
      </c>
      <c r="F27">
        <v>8</v>
      </c>
      <c r="G27">
        <v>0</v>
      </c>
      <c r="H27">
        <v>0</v>
      </c>
      <c r="I27" s="2">
        <f t="shared" si="5"/>
        <v>0.5789473684210527</v>
      </c>
      <c r="J27" s="7">
        <v>179</v>
      </c>
      <c r="K27">
        <v>5</v>
      </c>
      <c r="L27">
        <v>753</v>
      </c>
      <c r="M27">
        <v>176</v>
      </c>
      <c r="N27">
        <v>47</v>
      </c>
      <c r="O27">
        <v>30</v>
      </c>
      <c r="P27">
        <v>4</v>
      </c>
      <c r="Q27">
        <v>8</v>
      </c>
      <c r="R27">
        <v>77</v>
      </c>
      <c r="S27">
        <v>73</v>
      </c>
      <c r="T27" s="3">
        <f t="shared" si="6"/>
        <v>1.1508379888268156</v>
      </c>
      <c r="U27" s="3">
        <f t="shared" si="7"/>
        <v>2.363128491620112</v>
      </c>
    </row>
    <row r="28" spans="1:21" ht="13.5">
      <c r="A28" s="1" t="s">
        <v>50</v>
      </c>
      <c r="B28" t="s">
        <v>182</v>
      </c>
      <c r="C28">
        <v>28</v>
      </c>
      <c r="D28" s="3">
        <f t="shared" si="4"/>
        <v>3.842696629213483</v>
      </c>
      <c r="E28">
        <v>12</v>
      </c>
      <c r="F28">
        <v>15</v>
      </c>
      <c r="G28">
        <v>0</v>
      </c>
      <c r="H28">
        <v>0</v>
      </c>
      <c r="I28" s="2">
        <f t="shared" si="5"/>
        <v>0.4444444444444444</v>
      </c>
      <c r="J28" s="7">
        <v>178</v>
      </c>
      <c r="K28">
        <v>4</v>
      </c>
      <c r="L28">
        <v>741</v>
      </c>
      <c r="M28">
        <v>162</v>
      </c>
      <c r="N28">
        <v>138</v>
      </c>
      <c r="O28">
        <v>42</v>
      </c>
      <c r="P28">
        <v>3</v>
      </c>
      <c r="Q28">
        <v>19</v>
      </c>
      <c r="R28">
        <v>80</v>
      </c>
      <c r="S28">
        <v>76</v>
      </c>
      <c r="T28" s="3">
        <f t="shared" si="6"/>
        <v>1.146067415730337</v>
      </c>
      <c r="U28" s="3">
        <f t="shared" si="7"/>
        <v>6.977528089887641</v>
      </c>
    </row>
    <row r="29" spans="1:21" ht="13.5">
      <c r="A29" s="1" t="s">
        <v>50</v>
      </c>
      <c r="B29" t="s">
        <v>135</v>
      </c>
      <c r="C29">
        <v>16</v>
      </c>
      <c r="D29" s="3">
        <f t="shared" si="4"/>
        <v>3.8571428571428577</v>
      </c>
      <c r="E29">
        <v>2</v>
      </c>
      <c r="F29">
        <v>6</v>
      </c>
      <c r="G29">
        <v>0</v>
      </c>
      <c r="H29">
        <v>0</v>
      </c>
      <c r="I29" s="2">
        <f t="shared" si="5"/>
        <v>0.25</v>
      </c>
      <c r="J29" s="7">
        <v>93.33333333333333</v>
      </c>
      <c r="K29">
        <v>0</v>
      </c>
      <c r="L29">
        <v>407</v>
      </c>
      <c r="M29">
        <v>98</v>
      </c>
      <c r="N29">
        <v>69</v>
      </c>
      <c r="O29">
        <v>17</v>
      </c>
      <c r="P29">
        <v>3</v>
      </c>
      <c r="Q29">
        <v>12</v>
      </c>
      <c r="R29">
        <v>40</v>
      </c>
      <c r="S29">
        <v>40</v>
      </c>
      <c r="T29" s="3">
        <f t="shared" si="6"/>
        <v>1.2321428571428572</v>
      </c>
      <c r="U29" s="3">
        <f t="shared" si="7"/>
        <v>6.6535714285714285</v>
      </c>
    </row>
    <row r="30" spans="1:21" ht="13.5">
      <c r="A30" s="1" t="s">
        <v>50</v>
      </c>
      <c r="B30" t="s">
        <v>184</v>
      </c>
      <c r="C30">
        <v>7</v>
      </c>
      <c r="D30" s="3">
        <f t="shared" si="4"/>
        <v>4.263157894736842</v>
      </c>
      <c r="E30">
        <v>4</v>
      </c>
      <c r="F30">
        <v>3</v>
      </c>
      <c r="G30">
        <v>0</v>
      </c>
      <c r="H30">
        <v>0</v>
      </c>
      <c r="I30" s="2">
        <f t="shared" si="5"/>
        <v>0.5714285714285714</v>
      </c>
      <c r="J30" s="7">
        <v>44.333333333333336</v>
      </c>
      <c r="K30">
        <v>0</v>
      </c>
      <c r="L30">
        <v>185</v>
      </c>
      <c r="M30">
        <v>52</v>
      </c>
      <c r="N30">
        <v>9</v>
      </c>
      <c r="O30">
        <v>3</v>
      </c>
      <c r="P30">
        <v>1</v>
      </c>
      <c r="Q30">
        <v>5</v>
      </c>
      <c r="R30">
        <v>21</v>
      </c>
      <c r="S30">
        <v>21</v>
      </c>
      <c r="T30" s="3">
        <f t="shared" si="6"/>
        <v>1.2406015037593985</v>
      </c>
      <c r="U30" s="3">
        <f t="shared" si="7"/>
        <v>1.8270676691729322</v>
      </c>
    </row>
    <row r="31" spans="1:21" ht="13.5">
      <c r="A31" s="1" t="s">
        <v>51</v>
      </c>
      <c r="B31" t="s">
        <v>171</v>
      </c>
      <c r="C31">
        <v>36</v>
      </c>
      <c r="D31" s="3">
        <f t="shared" si="4"/>
        <v>3.272727272727273</v>
      </c>
      <c r="E31">
        <v>3</v>
      </c>
      <c r="F31">
        <v>3</v>
      </c>
      <c r="G31">
        <v>0</v>
      </c>
      <c r="H31">
        <v>1</v>
      </c>
      <c r="I31" s="2">
        <f t="shared" si="5"/>
        <v>0.5</v>
      </c>
      <c r="J31" s="7">
        <v>55</v>
      </c>
      <c r="K31">
        <v>0</v>
      </c>
      <c r="L31">
        <v>219</v>
      </c>
      <c r="M31">
        <v>51</v>
      </c>
      <c r="N31">
        <v>18</v>
      </c>
      <c r="O31">
        <v>6</v>
      </c>
      <c r="P31">
        <v>1</v>
      </c>
      <c r="Q31">
        <v>0</v>
      </c>
      <c r="R31">
        <v>21</v>
      </c>
      <c r="S31">
        <v>20</v>
      </c>
      <c r="T31" s="3">
        <f t="shared" si="6"/>
        <v>1.0363636363636364</v>
      </c>
      <c r="U31" s="3">
        <f t="shared" si="7"/>
        <v>2.9454545454545453</v>
      </c>
    </row>
    <row r="32" spans="1:21" ht="13.5">
      <c r="A32" s="1" t="s">
        <v>51</v>
      </c>
      <c r="B32" t="s">
        <v>148</v>
      </c>
      <c r="C32">
        <v>1</v>
      </c>
      <c r="D32" s="3">
        <f t="shared" si="4"/>
        <v>0</v>
      </c>
      <c r="E32">
        <v>0</v>
      </c>
      <c r="F32">
        <v>0</v>
      </c>
      <c r="G32">
        <v>0</v>
      </c>
      <c r="H32">
        <v>0</v>
      </c>
      <c r="I32" s="2">
        <v>0</v>
      </c>
      <c r="J32" s="7">
        <v>1</v>
      </c>
      <c r="K32">
        <v>0</v>
      </c>
      <c r="L32">
        <v>5</v>
      </c>
      <c r="M32">
        <v>1</v>
      </c>
      <c r="N32">
        <v>1</v>
      </c>
      <c r="O32">
        <v>1</v>
      </c>
      <c r="P32">
        <v>0</v>
      </c>
      <c r="Q32">
        <v>0</v>
      </c>
      <c r="R32">
        <v>0</v>
      </c>
      <c r="S32">
        <v>0</v>
      </c>
      <c r="T32" s="3">
        <f t="shared" si="6"/>
        <v>2</v>
      </c>
      <c r="U32" s="3">
        <f t="shared" si="7"/>
        <v>9</v>
      </c>
    </row>
    <row r="33" spans="1:21" ht="13.5">
      <c r="A33" s="1" t="s">
        <v>51</v>
      </c>
      <c r="B33" t="s">
        <v>142</v>
      </c>
      <c r="C33">
        <v>31</v>
      </c>
      <c r="D33" s="3">
        <f t="shared" si="4"/>
        <v>4.764705882352941</v>
      </c>
      <c r="E33">
        <v>3</v>
      </c>
      <c r="F33">
        <v>0</v>
      </c>
      <c r="G33">
        <v>0</v>
      </c>
      <c r="H33">
        <v>3</v>
      </c>
      <c r="I33" s="2">
        <f t="shared" si="5"/>
        <v>1</v>
      </c>
      <c r="J33" s="7">
        <v>45.333333333333336</v>
      </c>
      <c r="K33">
        <v>0</v>
      </c>
      <c r="L33">
        <v>196</v>
      </c>
      <c r="M33">
        <v>57</v>
      </c>
      <c r="N33">
        <v>10</v>
      </c>
      <c r="O33">
        <v>6</v>
      </c>
      <c r="P33">
        <v>1</v>
      </c>
      <c r="Q33">
        <v>8</v>
      </c>
      <c r="R33">
        <v>24</v>
      </c>
      <c r="S33">
        <v>24</v>
      </c>
      <c r="T33" s="3">
        <f t="shared" si="6"/>
        <v>1.3897058823529411</v>
      </c>
      <c r="U33" s="3">
        <f t="shared" si="7"/>
        <v>1.9852941176470589</v>
      </c>
    </row>
    <row r="34" spans="1:21" ht="13.5">
      <c r="A34" s="1" t="s">
        <v>52</v>
      </c>
      <c r="B34" t="s">
        <v>197</v>
      </c>
      <c r="C34">
        <v>31</v>
      </c>
      <c r="D34" s="3">
        <f t="shared" si="4"/>
        <v>3.8028169014084505</v>
      </c>
      <c r="E34">
        <v>1</v>
      </c>
      <c r="F34">
        <v>3</v>
      </c>
      <c r="G34">
        <v>1</v>
      </c>
      <c r="H34">
        <v>2</v>
      </c>
      <c r="I34" s="2">
        <f t="shared" si="5"/>
        <v>0.25</v>
      </c>
      <c r="J34" s="7">
        <v>47.333333333333336</v>
      </c>
      <c r="K34">
        <v>0</v>
      </c>
      <c r="L34">
        <v>195</v>
      </c>
      <c r="M34">
        <v>46</v>
      </c>
      <c r="N34">
        <v>9</v>
      </c>
      <c r="O34">
        <v>5</v>
      </c>
      <c r="P34">
        <v>3</v>
      </c>
      <c r="Q34">
        <v>4</v>
      </c>
      <c r="R34">
        <v>21</v>
      </c>
      <c r="S34">
        <v>20</v>
      </c>
      <c r="T34" s="3">
        <f t="shared" si="6"/>
        <v>1.0774647887323943</v>
      </c>
      <c r="U34" s="3">
        <f t="shared" si="7"/>
        <v>1.7112676056338028</v>
      </c>
    </row>
    <row r="35" spans="1:21" ht="13.5">
      <c r="A35" s="1" t="s">
        <v>52</v>
      </c>
      <c r="B35" t="s">
        <v>192</v>
      </c>
      <c r="C35">
        <v>41</v>
      </c>
      <c r="D35" s="3">
        <f t="shared" si="4"/>
        <v>2.5890410958904106</v>
      </c>
      <c r="E35">
        <v>4</v>
      </c>
      <c r="F35">
        <v>3</v>
      </c>
      <c r="G35">
        <v>0</v>
      </c>
      <c r="H35">
        <v>4</v>
      </c>
      <c r="I35" s="2">
        <f t="shared" si="5"/>
        <v>0.5714285714285714</v>
      </c>
      <c r="J35" s="7">
        <v>73</v>
      </c>
      <c r="K35">
        <v>0</v>
      </c>
      <c r="L35">
        <v>293</v>
      </c>
      <c r="M35">
        <v>56</v>
      </c>
      <c r="N35">
        <v>52</v>
      </c>
      <c r="O35">
        <v>16</v>
      </c>
      <c r="P35">
        <v>2</v>
      </c>
      <c r="Q35">
        <v>9</v>
      </c>
      <c r="R35">
        <v>23</v>
      </c>
      <c r="S35">
        <v>21</v>
      </c>
      <c r="T35" s="3">
        <f t="shared" si="6"/>
        <v>0.9863013698630136</v>
      </c>
      <c r="U35" s="3">
        <f t="shared" si="7"/>
        <v>6.410958904109589</v>
      </c>
    </row>
    <row r="36" spans="1:21" ht="13.5">
      <c r="A36" s="1" t="s">
        <v>53</v>
      </c>
      <c r="B36" t="s">
        <v>145</v>
      </c>
      <c r="C36">
        <v>44</v>
      </c>
      <c r="D36" s="3">
        <f t="shared" si="4"/>
        <v>3.5084745762711864</v>
      </c>
      <c r="E36">
        <v>1</v>
      </c>
      <c r="F36">
        <v>3</v>
      </c>
      <c r="G36">
        <v>32</v>
      </c>
      <c r="H36">
        <v>2</v>
      </c>
      <c r="I36" s="2">
        <f t="shared" si="5"/>
        <v>0.25</v>
      </c>
      <c r="J36" s="7">
        <v>59</v>
      </c>
      <c r="K36">
        <v>0</v>
      </c>
      <c r="L36">
        <v>249</v>
      </c>
      <c r="M36">
        <v>58</v>
      </c>
      <c r="N36">
        <v>32</v>
      </c>
      <c r="O36">
        <v>10</v>
      </c>
      <c r="P36">
        <v>0</v>
      </c>
      <c r="Q36">
        <v>10</v>
      </c>
      <c r="R36">
        <v>23</v>
      </c>
      <c r="S36">
        <v>23</v>
      </c>
      <c r="T36" s="3">
        <f t="shared" si="6"/>
        <v>1.152542372881356</v>
      </c>
      <c r="U36" s="3">
        <f t="shared" si="7"/>
        <v>4.88135593220339</v>
      </c>
    </row>
    <row r="37" spans="1:21" ht="13.5">
      <c r="A37" s="1" t="s">
        <v>49</v>
      </c>
      <c r="B37" t="s">
        <v>165</v>
      </c>
      <c r="C37">
        <v>13</v>
      </c>
      <c r="D37" s="3">
        <f t="shared" si="4"/>
        <v>3.809128630705395</v>
      </c>
      <c r="E37">
        <v>3</v>
      </c>
      <c r="F37">
        <v>4</v>
      </c>
      <c r="G37">
        <v>0</v>
      </c>
      <c r="H37">
        <v>0</v>
      </c>
      <c r="I37" s="2">
        <f t="shared" si="5"/>
        <v>0.42857142857142855</v>
      </c>
      <c r="J37" s="7">
        <v>80.33333333333333</v>
      </c>
      <c r="K37">
        <v>1</v>
      </c>
      <c r="L37">
        <v>327</v>
      </c>
      <c r="M37">
        <v>75</v>
      </c>
      <c r="N37">
        <v>56</v>
      </c>
      <c r="O37">
        <v>14</v>
      </c>
      <c r="P37">
        <v>1</v>
      </c>
      <c r="Q37">
        <v>8</v>
      </c>
      <c r="R37">
        <v>34</v>
      </c>
      <c r="S37">
        <v>34</v>
      </c>
      <c r="T37" s="3">
        <f t="shared" si="6"/>
        <v>1.107883817427386</v>
      </c>
      <c r="U37" s="3">
        <f t="shared" si="7"/>
        <v>6.2738589211618265</v>
      </c>
    </row>
    <row r="38" spans="1:21" ht="13.5">
      <c r="A38" s="1" t="s">
        <v>49</v>
      </c>
      <c r="B38" t="s">
        <v>193</v>
      </c>
      <c r="C38" s="16" t="s">
        <v>55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</row>
    <row r="39" spans="1:21" ht="13.5">
      <c r="A39" s="1" t="s">
        <v>49</v>
      </c>
      <c r="B39" t="s">
        <v>209</v>
      </c>
      <c r="C39">
        <v>41</v>
      </c>
      <c r="D39" s="3">
        <f t="shared" si="4"/>
        <v>3.4225352112676055</v>
      </c>
      <c r="E39">
        <v>0</v>
      </c>
      <c r="F39">
        <v>3</v>
      </c>
      <c r="G39">
        <v>2</v>
      </c>
      <c r="H39">
        <v>5</v>
      </c>
      <c r="I39" s="2">
        <f t="shared" si="5"/>
        <v>0</v>
      </c>
      <c r="J39" s="7">
        <v>71</v>
      </c>
      <c r="K39">
        <v>0</v>
      </c>
      <c r="L39">
        <v>312</v>
      </c>
      <c r="M39">
        <v>76</v>
      </c>
      <c r="N39">
        <v>24</v>
      </c>
      <c r="O39">
        <v>20</v>
      </c>
      <c r="P39">
        <v>1</v>
      </c>
      <c r="Q39">
        <v>1</v>
      </c>
      <c r="R39">
        <v>29</v>
      </c>
      <c r="S39">
        <v>27</v>
      </c>
      <c r="T39" s="3">
        <f t="shared" si="6"/>
        <v>1.352112676056338</v>
      </c>
      <c r="U39" s="3">
        <f t="shared" si="7"/>
        <v>3.0422535211267605</v>
      </c>
    </row>
    <row r="40" spans="1:21" ht="13.5">
      <c r="A40" s="1" t="s">
        <v>49</v>
      </c>
      <c r="B40" t="s">
        <v>167</v>
      </c>
      <c r="C40" s="16" t="s">
        <v>55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</row>
  </sheetData>
  <sheetProtection/>
  <mergeCells count="4">
    <mergeCell ref="C18:S18"/>
    <mergeCell ref="C20:S20"/>
    <mergeCell ref="C38:U38"/>
    <mergeCell ref="C40:U40"/>
  </mergeCells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selection activeCell="C39" sqref="C39:U39"/>
    </sheetView>
  </sheetViews>
  <sheetFormatPr defaultColWidth="9.00390625" defaultRowHeight="13.5"/>
  <cols>
    <col min="1" max="1" width="5.25390625" style="0" bestFit="1" customWidth="1"/>
    <col min="2" max="2" width="21.375" style="0" bestFit="1" customWidth="1"/>
    <col min="3" max="9" width="5.25390625" style="0" bestFit="1" customWidth="1"/>
    <col min="10" max="10" width="8.125" style="0" bestFit="1" customWidth="1"/>
    <col min="11" max="16" width="5.25390625" style="0" bestFit="1" customWidth="1"/>
    <col min="17" max="17" width="5.875" style="0" bestFit="1" customWidth="1"/>
    <col min="18" max="18" width="5.25390625" style="0" bestFit="1" customWidth="1"/>
    <col min="19" max="19" width="5.75390625" style="0" bestFit="1" customWidth="1"/>
    <col min="20" max="20" width="5.375" style="0" customWidth="1"/>
    <col min="21" max="21" width="7.25390625" style="0" customWidth="1"/>
  </cols>
  <sheetData>
    <row r="1" spans="1:19" ht="13.5">
      <c r="A1" t="s">
        <v>0</v>
      </c>
      <c r="C1" t="s">
        <v>12</v>
      </c>
      <c r="D1" t="s">
        <v>2</v>
      </c>
      <c r="E1" t="s">
        <v>3</v>
      </c>
      <c r="F1" t="s">
        <v>4</v>
      </c>
      <c r="G1" t="s">
        <v>26</v>
      </c>
      <c r="H1" t="s">
        <v>5</v>
      </c>
      <c r="I1" t="s">
        <v>6</v>
      </c>
      <c r="J1" t="s">
        <v>56</v>
      </c>
      <c r="K1" t="s">
        <v>23</v>
      </c>
      <c r="L1" t="s">
        <v>7</v>
      </c>
      <c r="M1" t="s">
        <v>8</v>
      </c>
      <c r="N1" t="s">
        <v>9</v>
      </c>
      <c r="O1" t="s">
        <v>10</v>
      </c>
      <c r="P1" t="s">
        <v>11</v>
      </c>
      <c r="Q1" t="s">
        <v>24</v>
      </c>
      <c r="R1" t="s">
        <v>25</v>
      </c>
      <c r="S1" t="s">
        <v>13</v>
      </c>
    </row>
    <row r="2" spans="1:19" ht="13.5">
      <c r="A2">
        <v>1</v>
      </c>
      <c r="B2" t="s">
        <v>180</v>
      </c>
      <c r="C2">
        <v>144</v>
      </c>
      <c r="D2" s="2">
        <f aca="true" t="shared" si="0" ref="D2:D21">F2/E2</f>
        <v>0.2778675282714055</v>
      </c>
      <c r="E2">
        <v>619</v>
      </c>
      <c r="F2">
        <v>172</v>
      </c>
      <c r="G2">
        <v>13</v>
      </c>
      <c r="H2">
        <v>61</v>
      </c>
      <c r="I2" s="2">
        <f aca="true" t="shared" si="1" ref="I2:I21">(F2+K2)/(E2+K2+N2)</f>
        <v>0.3150684931506849</v>
      </c>
      <c r="J2">
        <v>271</v>
      </c>
      <c r="K2">
        <v>35</v>
      </c>
      <c r="L2">
        <v>67</v>
      </c>
      <c r="M2">
        <v>0</v>
      </c>
      <c r="N2">
        <v>3</v>
      </c>
      <c r="O2">
        <v>26</v>
      </c>
      <c r="P2" s="13">
        <v>14</v>
      </c>
      <c r="Q2" s="2">
        <v>0.346</v>
      </c>
      <c r="R2" s="2">
        <f aca="true" t="shared" si="2" ref="R2:R21">J2/E2</f>
        <v>0.4378029079159935</v>
      </c>
      <c r="S2" s="2">
        <f aca="true" t="shared" si="3" ref="S2:S21">I2+R2</f>
        <v>0.7528714010666784</v>
      </c>
    </row>
    <row r="3" spans="1:19" ht="13.5">
      <c r="A3">
        <v>2</v>
      </c>
      <c r="B3" t="s">
        <v>130</v>
      </c>
      <c r="C3">
        <v>144</v>
      </c>
      <c r="D3" s="2">
        <f t="shared" si="0"/>
        <v>0.2647058823529412</v>
      </c>
      <c r="E3">
        <v>442</v>
      </c>
      <c r="F3">
        <v>117</v>
      </c>
      <c r="G3">
        <v>5</v>
      </c>
      <c r="H3">
        <v>26</v>
      </c>
      <c r="I3" s="2">
        <f t="shared" si="1"/>
        <v>0.3107822410147992</v>
      </c>
      <c r="J3">
        <v>148</v>
      </c>
      <c r="K3">
        <v>30</v>
      </c>
      <c r="L3">
        <v>63</v>
      </c>
      <c r="M3">
        <v>13</v>
      </c>
      <c r="N3">
        <v>1</v>
      </c>
      <c r="O3">
        <v>4</v>
      </c>
      <c r="P3" s="13">
        <v>7</v>
      </c>
      <c r="Q3" s="2">
        <v>0.2</v>
      </c>
      <c r="R3" s="2">
        <f t="shared" si="2"/>
        <v>0.334841628959276</v>
      </c>
      <c r="S3" s="2">
        <f t="shared" si="3"/>
        <v>0.6456238699740752</v>
      </c>
    </row>
    <row r="4" spans="1:19" ht="13.5">
      <c r="A4">
        <v>3</v>
      </c>
      <c r="B4" t="s">
        <v>175</v>
      </c>
      <c r="C4">
        <v>143</v>
      </c>
      <c r="D4" s="2">
        <f t="shared" si="0"/>
        <v>0.25888324873096447</v>
      </c>
      <c r="E4">
        <v>591</v>
      </c>
      <c r="F4">
        <v>153</v>
      </c>
      <c r="G4">
        <v>4</v>
      </c>
      <c r="H4">
        <v>52</v>
      </c>
      <c r="I4" s="2">
        <f t="shared" si="1"/>
        <v>0.29984051036682613</v>
      </c>
      <c r="J4">
        <v>212</v>
      </c>
      <c r="K4">
        <v>35</v>
      </c>
      <c r="L4">
        <v>72</v>
      </c>
      <c r="M4">
        <v>0</v>
      </c>
      <c r="N4">
        <v>1</v>
      </c>
      <c r="O4">
        <v>14</v>
      </c>
      <c r="P4" s="13">
        <v>6</v>
      </c>
      <c r="Q4" s="2">
        <v>0.255</v>
      </c>
      <c r="R4" s="2">
        <f t="shared" si="2"/>
        <v>0.3587140439932318</v>
      </c>
      <c r="S4" s="2">
        <f t="shared" si="3"/>
        <v>0.6585545543600579</v>
      </c>
    </row>
    <row r="5" spans="1:19" ht="13.5">
      <c r="A5">
        <v>4</v>
      </c>
      <c r="B5" t="s">
        <v>203</v>
      </c>
      <c r="C5">
        <v>144</v>
      </c>
      <c r="D5" s="2">
        <f t="shared" si="0"/>
        <v>0.25528169014084506</v>
      </c>
      <c r="E5">
        <v>568</v>
      </c>
      <c r="F5">
        <v>145</v>
      </c>
      <c r="G5">
        <v>26</v>
      </c>
      <c r="H5">
        <v>87</v>
      </c>
      <c r="I5" s="2">
        <f t="shared" si="1"/>
        <v>0.3095623987034036</v>
      </c>
      <c r="J5">
        <v>254</v>
      </c>
      <c r="K5">
        <v>46</v>
      </c>
      <c r="L5">
        <v>74</v>
      </c>
      <c r="M5">
        <v>0</v>
      </c>
      <c r="N5">
        <v>3</v>
      </c>
      <c r="O5">
        <v>0</v>
      </c>
      <c r="P5" s="13">
        <v>5</v>
      </c>
      <c r="Q5" s="2">
        <v>0.315</v>
      </c>
      <c r="R5" s="2">
        <f t="shared" si="2"/>
        <v>0.4471830985915493</v>
      </c>
      <c r="S5" s="2">
        <f t="shared" si="3"/>
        <v>0.7567454972949529</v>
      </c>
    </row>
    <row r="6" spans="1:19" ht="13.5">
      <c r="A6">
        <v>5</v>
      </c>
      <c r="B6" t="s">
        <v>179</v>
      </c>
      <c r="C6">
        <v>143</v>
      </c>
      <c r="D6" s="2">
        <f t="shared" si="0"/>
        <v>0.22277227722772278</v>
      </c>
      <c r="E6">
        <v>404</v>
      </c>
      <c r="F6">
        <v>90</v>
      </c>
      <c r="G6">
        <v>5</v>
      </c>
      <c r="H6">
        <v>36</v>
      </c>
      <c r="I6" s="2">
        <f t="shared" si="1"/>
        <v>0.2943820224719101</v>
      </c>
      <c r="J6">
        <v>129</v>
      </c>
      <c r="K6">
        <v>41</v>
      </c>
      <c r="L6">
        <v>45</v>
      </c>
      <c r="M6">
        <v>0</v>
      </c>
      <c r="N6">
        <v>0</v>
      </c>
      <c r="O6">
        <v>7</v>
      </c>
      <c r="P6" s="13">
        <v>4</v>
      </c>
      <c r="Q6" s="2">
        <v>0.273</v>
      </c>
      <c r="R6" s="2">
        <f t="shared" si="2"/>
        <v>0.3193069306930693</v>
      </c>
      <c r="S6" s="2">
        <f t="shared" si="3"/>
        <v>0.6136889531649794</v>
      </c>
    </row>
    <row r="7" spans="1:19" ht="13.5">
      <c r="A7">
        <v>6</v>
      </c>
      <c r="B7" t="s">
        <v>118</v>
      </c>
      <c r="C7">
        <v>144</v>
      </c>
      <c r="D7" s="2">
        <f t="shared" si="0"/>
        <v>0.225130890052356</v>
      </c>
      <c r="E7">
        <v>382</v>
      </c>
      <c r="F7">
        <v>86</v>
      </c>
      <c r="G7">
        <v>0</v>
      </c>
      <c r="H7">
        <v>22</v>
      </c>
      <c r="I7" s="2">
        <f t="shared" si="1"/>
        <v>0.2798053527980535</v>
      </c>
      <c r="J7">
        <v>107</v>
      </c>
      <c r="K7">
        <v>29</v>
      </c>
      <c r="L7">
        <v>44</v>
      </c>
      <c r="M7">
        <v>6</v>
      </c>
      <c r="N7">
        <v>0</v>
      </c>
      <c r="O7">
        <v>20</v>
      </c>
      <c r="P7" s="13">
        <v>1</v>
      </c>
      <c r="Q7" s="2">
        <v>0.198</v>
      </c>
      <c r="R7" s="2">
        <f t="shared" si="2"/>
        <v>0.2801047120418848</v>
      </c>
      <c r="S7" s="2">
        <f t="shared" si="3"/>
        <v>0.5599100648399383</v>
      </c>
    </row>
    <row r="8" spans="1:19" ht="13.5">
      <c r="A8">
        <v>7</v>
      </c>
      <c r="B8" t="s">
        <v>173</v>
      </c>
      <c r="C8">
        <v>144</v>
      </c>
      <c r="D8" s="2">
        <f t="shared" si="0"/>
        <v>0.26629422718808193</v>
      </c>
      <c r="E8">
        <v>537</v>
      </c>
      <c r="F8">
        <v>143</v>
      </c>
      <c r="G8">
        <v>16</v>
      </c>
      <c r="H8">
        <v>65</v>
      </c>
      <c r="I8" s="2">
        <f t="shared" si="1"/>
        <v>0.3008849557522124</v>
      </c>
      <c r="J8">
        <v>229</v>
      </c>
      <c r="K8">
        <v>27</v>
      </c>
      <c r="L8">
        <v>51</v>
      </c>
      <c r="M8">
        <v>0</v>
      </c>
      <c r="N8">
        <v>1</v>
      </c>
      <c r="O8">
        <v>3</v>
      </c>
      <c r="P8" s="13">
        <v>13</v>
      </c>
      <c r="Q8" s="2">
        <v>0.277</v>
      </c>
      <c r="R8" s="2">
        <f t="shared" si="2"/>
        <v>0.4264432029795158</v>
      </c>
      <c r="S8" s="2">
        <f t="shared" si="3"/>
        <v>0.7273281587317282</v>
      </c>
    </row>
    <row r="9" spans="1:19" ht="13.5">
      <c r="A9">
        <v>8</v>
      </c>
      <c r="B9" t="s">
        <v>174</v>
      </c>
      <c r="C9">
        <v>140</v>
      </c>
      <c r="D9" s="2">
        <f t="shared" si="0"/>
        <v>0.23421588594704684</v>
      </c>
      <c r="E9">
        <v>491</v>
      </c>
      <c r="F9">
        <v>115</v>
      </c>
      <c r="G9">
        <v>40</v>
      </c>
      <c r="H9">
        <v>87</v>
      </c>
      <c r="I9" s="2">
        <f t="shared" si="1"/>
        <v>0.2583826429980276</v>
      </c>
      <c r="J9">
        <v>262</v>
      </c>
      <c r="K9">
        <v>16</v>
      </c>
      <c r="L9">
        <v>75</v>
      </c>
      <c r="M9">
        <v>0</v>
      </c>
      <c r="N9">
        <v>0</v>
      </c>
      <c r="O9">
        <v>8</v>
      </c>
      <c r="P9" s="13">
        <v>0</v>
      </c>
      <c r="Q9" s="2">
        <v>0.237</v>
      </c>
      <c r="R9" s="2">
        <f t="shared" si="2"/>
        <v>0.5336048879837068</v>
      </c>
      <c r="S9" s="2">
        <f t="shared" si="3"/>
        <v>0.7919875309817344</v>
      </c>
    </row>
    <row r="10" spans="1:19" ht="13.5">
      <c r="A10" s="1">
        <v>9</v>
      </c>
      <c r="B10" t="s">
        <v>129</v>
      </c>
      <c r="C10">
        <v>136</v>
      </c>
      <c r="D10" s="2">
        <f t="shared" si="0"/>
        <v>0.24666666666666667</v>
      </c>
      <c r="E10">
        <v>300</v>
      </c>
      <c r="F10">
        <v>74</v>
      </c>
      <c r="G10">
        <v>2</v>
      </c>
      <c r="H10">
        <v>23</v>
      </c>
      <c r="I10" s="2">
        <f t="shared" si="1"/>
        <v>0.267741935483871</v>
      </c>
      <c r="J10">
        <v>97</v>
      </c>
      <c r="K10">
        <v>9</v>
      </c>
      <c r="L10">
        <v>33</v>
      </c>
      <c r="M10">
        <v>7</v>
      </c>
      <c r="N10">
        <v>1</v>
      </c>
      <c r="O10">
        <v>15</v>
      </c>
      <c r="P10" s="13">
        <v>7</v>
      </c>
      <c r="Q10" s="2">
        <v>0.383</v>
      </c>
      <c r="R10" s="2">
        <f t="shared" si="2"/>
        <v>0.3233333333333333</v>
      </c>
      <c r="S10" s="2">
        <f t="shared" si="3"/>
        <v>0.5910752688172043</v>
      </c>
    </row>
    <row r="11" spans="1:19" ht="13.5">
      <c r="A11" s="1" t="s">
        <v>1</v>
      </c>
      <c r="B11" t="s">
        <v>160</v>
      </c>
      <c r="C11">
        <v>63</v>
      </c>
      <c r="D11" s="2">
        <f t="shared" si="0"/>
        <v>0.27692307692307694</v>
      </c>
      <c r="E11">
        <v>65</v>
      </c>
      <c r="F11">
        <v>18</v>
      </c>
      <c r="G11">
        <v>0</v>
      </c>
      <c r="H11">
        <v>6</v>
      </c>
      <c r="I11" s="2">
        <f t="shared" si="1"/>
        <v>0.29850746268656714</v>
      </c>
      <c r="J11">
        <v>19</v>
      </c>
      <c r="K11">
        <v>2</v>
      </c>
      <c r="L11">
        <v>12</v>
      </c>
      <c r="M11">
        <v>0</v>
      </c>
      <c r="N11">
        <v>0</v>
      </c>
      <c r="O11">
        <v>0</v>
      </c>
      <c r="P11" s="13">
        <v>1</v>
      </c>
      <c r="Q11" s="2">
        <v>0.364</v>
      </c>
      <c r="R11" s="2">
        <f t="shared" si="2"/>
        <v>0.2923076923076923</v>
      </c>
      <c r="S11" s="2">
        <f t="shared" si="3"/>
        <v>0.5908151549942595</v>
      </c>
    </row>
    <row r="12" spans="1:19" ht="13.5">
      <c r="A12" s="1" t="s">
        <v>1</v>
      </c>
      <c r="B12" t="s">
        <v>155</v>
      </c>
      <c r="C12">
        <v>94</v>
      </c>
      <c r="D12" s="2">
        <f t="shared" si="0"/>
        <v>0.22131147540983606</v>
      </c>
      <c r="E12">
        <v>122</v>
      </c>
      <c r="F12">
        <v>27</v>
      </c>
      <c r="G12">
        <v>2</v>
      </c>
      <c r="H12">
        <v>10</v>
      </c>
      <c r="I12" s="2">
        <f t="shared" si="1"/>
        <v>0.26356589147286824</v>
      </c>
      <c r="J12">
        <v>41</v>
      </c>
      <c r="K12">
        <v>7</v>
      </c>
      <c r="L12">
        <v>17</v>
      </c>
      <c r="M12">
        <v>1</v>
      </c>
      <c r="N12">
        <v>0</v>
      </c>
      <c r="O12">
        <v>1</v>
      </c>
      <c r="P12" s="13">
        <v>10</v>
      </c>
      <c r="Q12" s="2">
        <v>0.2</v>
      </c>
      <c r="R12" s="2">
        <f t="shared" si="2"/>
        <v>0.3360655737704918</v>
      </c>
      <c r="S12" s="2">
        <f t="shared" si="3"/>
        <v>0.5996314652433601</v>
      </c>
    </row>
    <row r="13" spans="1:19" ht="13.5">
      <c r="A13" s="1" t="s">
        <v>1</v>
      </c>
      <c r="B13" t="s">
        <v>125</v>
      </c>
      <c r="C13">
        <v>69</v>
      </c>
      <c r="D13" s="2">
        <f t="shared" si="0"/>
        <v>0.2</v>
      </c>
      <c r="E13">
        <v>40</v>
      </c>
      <c r="F13">
        <v>8</v>
      </c>
      <c r="G13">
        <v>0</v>
      </c>
      <c r="H13">
        <v>0</v>
      </c>
      <c r="I13" s="2">
        <f t="shared" si="1"/>
        <v>0.2558139534883721</v>
      </c>
      <c r="J13">
        <v>10</v>
      </c>
      <c r="K13">
        <v>3</v>
      </c>
      <c r="L13">
        <v>2</v>
      </c>
      <c r="M13">
        <v>0</v>
      </c>
      <c r="N13">
        <v>0</v>
      </c>
      <c r="O13">
        <v>0</v>
      </c>
      <c r="P13" s="13">
        <v>2</v>
      </c>
      <c r="Q13" s="2">
        <v>0.286</v>
      </c>
      <c r="R13" s="2">
        <f t="shared" si="2"/>
        <v>0.25</v>
      </c>
      <c r="S13" s="2">
        <f t="shared" si="3"/>
        <v>0.5058139534883721</v>
      </c>
    </row>
    <row r="14" spans="1:19" ht="13.5">
      <c r="A14" s="1" t="s">
        <v>1</v>
      </c>
      <c r="B14" t="s">
        <v>123</v>
      </c>
      <c r="C14">
        <v>121</v>
      </c>
      <c r="D14" s="2">
        <f t="shared" si="0"/>
        <v>0.21739130434782608</v>
      </c>
      <c r="E14">
        <v>184</v>
      </c>
      <c r="F14">
        <v>40</v>
      </c>
      <c r="G14">
        <v>10</v>
      </c>
      <c r="H14">
        <v>24</v>
      </c>
      <c r="I14" s="2">
        <f t="shared" si="1"/>
        <v>0.23809523809523808</v>
      </c>
      <c r="J14">
        <v>76</v>
      </c>
      <c r="K14">
        <v>5</v>
      </c>
      <c r="L14">
        <v>34</v>
      </c>
      <c r="M14">
        <v>0</v>
      </c>
      <c r="N14">
        <v>0</v>
      </c>
      <c r="O14">
        <v>0</v>
      </c>
      <c r="P14" s="13">
        <v>5</v>
      </c>
      <c r="Q14" s="2">
        <v>0.196</v>
      </c>
      <c r="R14" s="2">
        <f t="shared" si="2"/>
        <v>0.41304347826086957</v>
      </c>
      <c r="S14" s="2">
        <f t="shared" si="3"/>
        <v>0.6511387163561076</v>
      </c>
    </row>
    <row r="15" spans="1:19" ht="13.5">
      <c r="A15" s="1" t="s">
        <v>1</v>
      </c>
      <c r="B15" t="s">
        <v>178</v>
      </c>
      <c r="C15">
        <v>102</v>
      </c>
      <c r="D15" s="2">
        <f t="shared" si="0"/>
        <v>0.22033898305084745</v>
      </c>
      <c r="E15">
        <v>118</v>
      </c>
      <c r="F15">
        <v>26</v>
      </c>
      <c r="G15">
        <v>6</v>
      </c>
      <c r="H15">
        <v>21</v>
      </c>
      <c r="I15" s="2">
        <f t="shared" si="1"/>
        <v>0.2459016393442623</v>
      </c>
      <c r="J15">
        <v>49</v>
      </c>
      <c r="K15">
        <v>4</v>
      </c>
      <c r="L15">
        <v>23</v>
      </c>
      <c r="M15">
        <v>0</v>
      </c>
      <c r="N15">
        <v>0</v>
      </c>
      <c r="O15">
        <v>0</v>
      </c>
      <c r="P15" s="13">
        <v>2</v>
      </c>
      <c r="Q15" s="2">
        <v>0.286</v>
      </c>
      <c r="R15" s="2">
        <f t="shared" si="2"/>
        <v>0.4152542372881356</v>
      </c>
      <c r="S15" s="2">
        <f t="shared" si="3"/>
        <v>0.6611558766323979</v>
      </c>
    </row>
    <row r="16" spans="1:19" ht="13.5">
      <c r="A16" s="1" t="s">
        <v>1</v>
      </c>
      <c r="B16" t="s">
        <v>127</v>
      </c>
      <c r="C16">
        <v>40</v>
      </c>
      <c r="D16" s="2">
        <f t="shared" si="0"/>
        <v>0.27692307692307694</v>
      </c>
      <c r="E16">
        <v>65</v>
      </c>
      <c r="F16">
        <v>18</v>
      </c>
      <c r="G16">
        <v>0</v>
      </c>
      <c r="H16">
        <v>5</v>
      </c>
      <c r="I16" s="2">
        <f t="shared" si="1"/>
        <v>0.3088235294117647</v>
      </c>
      <c r="J16">
        <v>18</v>
      </c>
      <c r="K16">
        <v>3</v>
      </c>
      <c r="L16">
        <v>11</v>
      </c>
      <c r="M16">
        <v>1</v>
      </c>
      <c r="N16">
        <v>0</v>
      </c>
      <c r="O16">
        <v>3</v>
      </c>
      <c r="P16" s="13">
        <v>3</v>
      </c>
      <c r="Q16" s="2">
        <v>0.263</v>
      </c>
      <c r="R16" s="2">
        <f t="shared" si="2"/>
        <v>0.27692307692307694</v>
      </c>
      <c r="S16" s="2">
        <f t="shared" si="3"/>
        <v>0.5857466063348417</v>
      </c>
    </row>
    <row r="17" spans="1:19" ht="13.5">
      <c r="A17" s="1" t="s">
        <v>1</v>
      </c>
      <c r="B17" t="s">
        <v>158</v>
      </c>
      <c r="C17">
        <v>98</v>
      </c>
      <c r="D17" s="2">
        <f t="shared" si="0"/>
        <v>0.2982456140350877</v>
      </c>
      <c r="E17">
        <v>57</v>
      </c>
      <c r="F17">
        <v>17</v>
      </c>
      <c r="G17">
        <v>2</v>
      </c>
      <c r="H17">
        <v>6</v>
      </c>
      <c r="I17" s="2">
        <f t="shared" si="1"/>
        <v>0.3548387096774194</v>
      </c>
      <c r="J17">
        <v>25</v>
      </c>
      <c r="K17">
        <v>5</v>
      </c>
      <c r="L17">
        <v>10</v>
      </c>
      <c r="M17">
        <v>0</v>
      </c>
      <c r="N17">
        <v>0</v>
      </c>
      <c r="O17">
        <v>0</v>
      </c>
      <c r="P17" s="13">
        <v>0</v>
      </c>
      <c r="Q17" s="2">
        <v>0.333</v>
      </c>
      <c r="R17" s="2">
        <f t="shared" si="2"/>
        <v>0.43859649122807015</v>
      </c>
      <c r="S17" s="2">
        <f t="shared" si="3"/>
        <v>0.7934352009054895</v>
      </c>
    </row>
    <row r="18" spans="1:19" ht="13.5">
      <c r="A18" s="1" t="s">
        <v>49</v>
      </c>
      <c r="B18" t="s">
        <v>210</v>
      </c>
      <c r="C18" s="16" t="s">
        <v>54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</row>
    <row r="19" spans="1:19" ht="13.5">
      <c r="A19" s="1" t="s">
        <v>49</v>
      </c>
      <c r="B19" t="s">
        <v>114</v>
      </c>
      <c r="C19" s="16" t="s">
        <v>54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</row>
    <row r="20" spans="1:19" ht="13.5">
      <c r="A20" s="1" t="s">
        <v>49</v>
      </c>
      <c r="B20" t="s">
        <v>131</v>
      </c>
      <c r="C20" s="16" t="s">
        <v>54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</row>
    <row r="21" spans="1:19" ht="13.5">
      <c r="A21" s="1" t="s">
        <v>49</v>
      </c>
      <c r="B21" t="s">
        <v>126</v>
      </c>
      <c r="C21" s="16" t="s">
        <v>54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</row>
    <row r="24" spans="1:21" ht="13.5">
      <c r="A24" s="1" t="s">
        <v>14</v>
      </c>
      <c r="C24" t="s">
        <v>12</v>
      </c>
      <c r="D24" t="s">
        <v>27</v>
      </c>
      <c r="E24" t="s">
        <v>15</v>
      </c>
      <c r="F24" t="s">
        <v>16</v>
      </c>
      <c r="G24" t="s">
        <v>17</v>
      </c>
      <c r="H24" t="s">
        <v>18</v>
      </c>
      <c r="I24" t="s">
        <v>19</v>
      </c>
      <c r="J24" t="s">
        <v>20</v>
      </c>
      <c r="K24" t="s">
        <v>21</v>
      </c>
      <c r="L24" t="s">
        <v>57</v>
      </c>
      <c r="M24" t="s">
        <v>22</v>
      </c>
      <c r="N24" t="s">
        <v>29</v>
      </c>
      <c r="O24" t="s">
        <v>28</v>
      </c>
      <c r="P24" t="s">
        <v>30</v>
      </c>
      <c r="Q24" t="s">
        <v>31</v>
      </c>
      <c r="R24" t="s">
        <v>32</v>
      </c>
      <c r="S24" t="s">
        <v>33</v>
      </c>
      <c r="T24" t="s">
        <v>47</v>
      </c>
      <c r="U24" t="s">
        <v>48</v>
      </c>
    </row>
    <row r="25" spans="1:21" ht="13.5">
      <c r="A25" s="1" t="s">
        <v>50</v>
      </c>
      <c r="B25" t="s">
        <v>198</v>
      </c>
      <c r="C25">
        <v>28</v>
      </c>
      <c r="D25" s="3">
        <f aca="true" t="shared" si="4" ref="D25:D40">S25/J25*9</f>
        <v>5.081632653061224</v>
      </c>
      <c r="E25">
        <v>2</v>
      </c>
      <c r="F25">
        <v>16</v>
      </c>
      <c r="G25">
        <v>0</v>
      </c>
      <c r="H25">
        <v>0</v>
      </c>
      <c r="I25" s="2">
        <f aca="true" t="shared" si="5" ref="I25:I40">E25/(E25+F25)</f>
        <v>0.1111111111111111</v>
      </c>
      <c r="J25" s="7">
        <v>147</v>
      </c>
      <c r="K25">
        <v>1</v>
      </c>
      <c r="L25">
        <v>621</v>
      </c>
      <c r="M25">
        <v>152</v>
      </c>
      <c r="N25">
        <v>43</v>
      </c>
      <c r="O25">
        <v>35</v>
      </c>
      <c r="P25">
        <v>1</v>
      </c>
      <c r="Q25">
        <v>19</v>
      </c>
      <c r="R25">
        <v>87</v>
      </c>
      <c r="S25">
        <v>83</v>
      </c>
      <c r="T25" s="3">
        <f aca="true" t="shared" si="6" ref="T25:T40">(M25+O25)/J25</f>
        <v>1.272108843537415</v>
      </c>
      <c r="U25" s="3">
        <f aca="true" t="shared" si="7" ref="U25:U40">N25/J25*9</f>
        <v>2.63265306122449</v>
      </c>
    </row>
    <row r="26" spans="1:21" ht="13.5">
      <c r="A26" s="1" t="s">
        <v>50</v>
      </c>
      <c r="B26" t="s">
        <v>187</v>
      </c>
      <c r="C26">
        <v>24</v>
      </c>
      <c r="D26" s="3">
        <f t="shared" si="4"/>
        <v>4.137096774193548</v>
      </c>
      <c r="E26">
        <v>4</v>
      </c>
      <c r="F26">
        <v>11</v>
      </c>
      <c r="G26">
        <v>0</v>
      </c>
      <c r="H26">
        <v>0</v>
      </c>
      <c r="I26" s="2">
        <f t="shared" si="5"/>
        <v>0.26666666666666666</v>
      </c>
      <c r="J26" s="7">
        <v>124</v>
      </c>
      <c r="K26">
        <v>2</v>
      </c>
      <c r="L26">
        <v>520</v>
      </c>
      <c r="M26">
        <v>125</v>
      </c>
      <c r="N26">
        <v>24</v>
      </c>
      <c r="O26">
        <v>18</v>
      </c>
      <c r="P26">
        <v>3</v>
      </c>
      <c r="Q26">
        <v>21</v>
      </c>
      <c r="R26">
        <v>61</v>
      </c>
      <c r="S26">
        <v>57</v>
      </c>
      <c r="T26" s="3">
        <f t="shared" si="6"/>
        <v>1.153225806451613</v>
      </c>
      <c r="U26" s="3">
        <f t="shared" si="7"/>
        <v>1.7419354838709677</v>
      </c>
    </row>
    <row r="27" spans="1:21" ht="13.5">
      <c r="A27" s="1" t="s">
        <v>50</v>
      </c>
      <c r="B27" t="s">
        <v>163</v>
      </c>
      <c r="C27">
        <v>27</v>
      </c>
      <c r="D27" s="3">
        <f t="shared" si="4"/>
        <v>3.7484909456740443</v>
      </c>
      <c r="E27">
        <v>13</v>
      </c>
      <c r="F27">
        <v>10</v>
      </c>
      <c r="G27">
        <v>0</v>
      </c>
      <c r="H27">
        <v>0</v>
      </c>
      <c r="I27" s="2">
        <f t="shared" si="5"/>
        <v>0.5652173913043478</v>
      </c>
      <c r="J27" s="7">
        <v>165.66666666666666</v>
      </c>
      <c r="K27">
        <v>2</v>
      </c>
      <c r="L27">
        <v>686</v>
      </c>
      <c r="M27">
        <v>153</v>
      </c>
      <c r="N27">
        <v>71</v>
      </c>
      <c r="O27">
        <v>34</v>
      </c>
      <c r="P27">
        <v>4</v>
      </c>
      <c r="Q27">
        <v>16</v>
      </c>
      <c r="R27">
        <v>72</v>
      </c>
      <c r="S27">
        <v>69</v>
      </c>
      <c r="T27" s="3">
        <f t="shared" si="6"/>
        <v>1.1287726358148893</v>
      </c>
      <c r="U27" s="3">
        <f t="shared" si="7"/>
        <v>3.8571428571428577</v>
      </c>
    </row>
    <row r="28" spans="1:21" ht="13.5">
      <c r="A28" s="1" t="s">
        <v>50</v>
      </c>
      <c r="B28" t="s">
        <v>211</v>
      </c>
      <c r="C28">
        <v>28</v>
      </c>
      <c r="D28" s="3">
        <f t="shared" si="4"/>
        <v>3.098360655737705</v>
      </c>
      <c r="E28">
        <v>11</v>
      </c>
      <c r="F28">
        <v>8</v>
      </c>
      <c r="G28">
        <v>0</v>
      </c>
      <c r="H28">
        <v>0</v>
      </c>
      <c r="I28" s="2">
        <f t="shared" si="5"/>
        <v>0.5789473684210527</v>
      </c>
      <c r="J28" s="7">
        <v>183</v>
      </c>
      <c r="K28">
        <v>2</v>
      </c>
      <c r="L28">
        <v>757</v>
      </c>
      <c r="M28">
        <v>179</v>
      </c>
      <c r="N28">
        <v>67</v>
      </c>
      <c r="O28">
        <v>34</v>
      </c>
      <c r="P28">
        <v>4</v>
      </c>
      <c r="Q28">
        <v>13</v>
      </c>
      <c r="R28">
        <v>64</v>
      </c>
      <c r="S28">
        <v>63</v>
      </c>
      <c r="T28" s="3">
        <f t="shared" si="6"/>
        <v>1.1639344262295082</v>
      </c>
      <c r="U28" s="3">
        <f t="shared" si="7"/>
        <v>3.295081967213115</v>
      </c>
    </row>
    <row r="29" spans="1:21" ht="13.5">
      <c r="A29" s="1" t="s">
        <v>60</v>
      </c>
      <c r="B29" t="s">
        <v>207</v>
      </c>
      <c r="C29">
        <v>27</v>
      </c>
      <c r="D29" s="3">
        <f t="shared" si="4"/>
        <v>3.8104838709677415</v>
      </c>
      <c r="E29">
        <v>10</v>
      </c>
      <c r="F29">
        <v>8</v>
      </c>
      <c r="G29">
        <v>0</v>
      </c>
      <c r="H29">
        <v>0</v>
      </c>
      <c r="I29" s="2">
        <f t="shared" si="5"/>
        <v>0.5555555555555556</v>
      </c>
      <c r="J29" s="7">
        <v>165.33333333333334</v>
      </c>
      <c r="K29">
        <v>5</v>
      </c>
      <c r="L29">
        <v>697</v>
      </c>
      <c r="M29">
        <v>168</v>
      </c>
      <c r="N29">
        <v>51</v>
      </c>
      <c r="O29">
        <v>35</v>
      </c>
      <c r="P29">
        <v>3</v>
      </c>
      <c r="Q29">
        <v>14</v>
      </c>
      <c r="R29">
        <v>72</v>
      </c>
      <c r="S29">
        <v>70</v>
      </c>
      <c r="T29" s="3">
        <f t="shared" si="6"/>
        <v>1.2278225806451613</v>
      </c>
      <c r="U29" s="3">
        <f t="shared" si="7"/>
        <v>2.776209677419355</v>
      </c>
    </row>
    <row r="30" spans="1:21" ht="13.5">
      <c r="A30" s="1" t="s">
        <v>60</v>
      </c>
      <c r="B30" t="s">
        <v>184</v>
      </c>
      <c r="C30">
        <v>16</v>
      </c>
      <c r="D30" s="3">
        <f t="shared" si="4"/>
        <v>3.875</v>
      </c>
      <c r="E30">
        <v>2</v>
      </c>
      <c r="F30">
        <v>2</v>
      </c>
      <c r="G30">
        <v>0</v>
      </c>
      <c r="H30">
        <v>0</v>
      </c>
      <c r="I30" s="2">
        <f t="shared" si="5"/>
        <v>0.5</v>
      </c>
      <c r="J30" s="7">
        <v>72</v>
      </c>
      <c r="K30">
        <v>1</v>
      </c>
      <c r="L30">
        <v>301</v>
      </c>
      <c r="M30">
        <v>74</v>
      </c>
      <c r="N30">
        <v>20</v>
      </c>
      <c r="O30">
        <v>8</v>
      </c>
      <c r="P30">
        <v>3</v>
      </c>
      <c r="Q30">
        <v>3</v>
      </c>
      <c r="R30">
        <v>34</v>
      </c>
      <c r="S30">
        <v>31</v>
      </c>
      <c r="T30" s="3">
        <f t="shared" si="6"/>
        <v>1.1388888888888888</v>
      </c>
      <c r="U30" s="3">
        <f t="shared" si="7"/>
        <v>2.5</v>
      </c>
    </row>
    <row r="31" spans="1:21" ht="13.5">
      <c r="A31" s="1" t="s">
        <v>51</v>
      </c>
      <c r="B31" t="s">
        <v>137</v>
      </c>
      <c r="C31">
        <v>34</v>
      </c>
      <c r="D31" s="3">
        <f t="shared" si="4"/>
        <v>4.339285714285714</v>
      </c>
      <c r="E31">
        <v>3</v>
      </c>
      <c r="F31">
        <v>2</v>
      </c>
      <c r="G31">
        <v>3</v>
      </c>
      <c r="H31">
        <v>2</v>
      </c>
      <c r="I31" s="2">
        <f t="shared" si="5"/>
        <v>0.6</v>
      </c>
      <c r="J31" s="7">
        <v>56</v>
      </c>
      <c r="K31">
        <v>0</v>
      </c>
      <c r="L31">
        <v>244</v>
      </c>
      <c r="M31">
        <v>57</v>
      </c>
      <c r="N31">
        <v>18</v>
      </c>
      <c r="O31">
        <v>16</v>
      </c>
      <c r="P31">
        <v>1</v>
      </c>
      <c r="Q31">
        <v>4</v>
      </c>
      <c r="R31">
        <v>28</v>
      </c>
      <c r="S31">
        <v>27</v>
      </c>
      <c r="T31" s="3">
        <f t="shared" si="6"/>
        <v>1.3035714285714286</v>
      </c>
      <c r="U31" s="3">
        <f t="shared" si="7"/>
        <v>2.8928571428571432</v>
      </c>
    </row>
    <row r="32" spans="1:21" ht="13.5">
      <c r="A32" s="1" t="s">
        <v>51</v>
      </c>
      <c r="B32" t="s">
        <v>141</v>
      </c>
      <c r="C32">
        <v>21</v>
      </c>
      <c r="D32" s="3">
        <f t="shared" si="4"/>
        <v>5.504854368932039</v>
      </c>
      <c r="E32">
        <v>0</v>
      </c>
      <c r="F32">
        <v>1</v>
      </c>
      <c r="G32">
        <v>0</v>
      </c>
      <c r="H32">
        <v>0</v>
      </c>
      <c r="I32" s="2">
        <f t="shared" si="5"/>
        <v>0</v>
      </c>
      <c r="J32" s="7">
        <v>34.333333333333336</v>
      </c>
      <c r="K32">
        <v>0</v>
      </c>
      <c r="L32">
        <v>156</v>
      </c>
      <c r="M32">
        <v>44</v>
      </c>
      <c r="N32">
        <v>10</v>
      </c>
      <c r="O32">
        <v>7</v>
      </c>
      <c r="P32">
        <v>1</v>
      </c>
      <c r="Q32">
        <v>3</v>
      </c>
      <c r="R32">
        <v>21</v>
      </c>
      <c r="S32">
        <v>21</v>
      </c>
      <c r="T32" s="3">
        <f t="shared" si="6"/>
        <v>1.4854368932038835</v>
      </c>
      <c r="U32" s="3">
        <f t="shared" si="7"/>
        <v>2.6213592233009706</v>
      </c>
    </row>
    <row r="33" spans="1:21" ht="13.5">
      <c r="A33" s="1" t="s">
        <v>58</v>
      </c>
      <c r="B33" t="s">
        <v>140</v>
      </c>
      <c r="C33">
        <v>51</v>
      </c>
      <c r="D33" s="3">
        <f t="shared" si="4"/>
        <v>4.385786802030457</v>
      </c>
      <c r="E33">
        <v>7</v>
      </c>
      <c r="F33">
        <v>2</v>
      </c>
      <c r="G33">
        <v>0</v>
      </c>
      <c r="H33">
        <v>3</v>
      </c>
      <c r="I33" s="2">
        <f t="shared" si="5"/>
        <v>0.7777777777777778</v>
      </c>
      <c r="J33" s="7">
        <v>65.66666666666667</v>
      </c>
      <c r="K33">
        <v>0</v>
      </c>
      <c r="L33">
        <v>297</v>
      </c>
      <c r="M33">
        <v>78</v>
      </c>
      <c r="N33">
        <v>30</v>
      </c>
      <c r="O33">
        <v>20</v>
      </c>
      <c r="P33">
        <v>4</v>
      </c>
      <c r="Q33">
        <v>9</v>
      </c>
      <c r="R33">
        <v>33</v>
      </c>
      <c r="S33">
        <v>32</v>
      </c>
      <c r="T33" s="3">
        <f t="shared" si="6"/>
        <v>1.4923857868020303</v>
      </c>
      <c r="U33" s="3">
        <f t="shared" si="7"/>
        <v>4.111675126903553</v>
      </c>
    </row>
    <row r="34" spans="1:21" ht="13.5">
      <c r="A34" s="1" t="s">
        <v>52</v>
      </c>
      <c r="B34" t="s">
        <v>208</v>
      </c>
      <c r="C34">
        <v>57</v>
      </c>
      <c r="D34" s="3">
        <f t="shared" si="4"/>
        <v>2.8125</v>
      </c>
      <c r="E34">
        <v>9</v>
      </c>
      <c r="F34">
        <v>4</v>
      </c>
      <c r="G34">
        <v>1</v>
      </c>
      <c r="H34">
        <v>5</v>
      </c>
      <c r="I34" s="2">
        <f t="shared" si="5"/>
        <v>0.6923076923076923</v>
      </c>
      <c r="J34" s="7">
        <v>96</v>
      </c>
      <c r="K34">
        <v>0</v>
      </c>
      <c r="L34">
        <v>381</v>
      </c>
      <c r="M34">
        <v>79</v>
      </c>
      <c r="N34">
        <v>19</v>
      </c>
      <c r="O34">
        <v>14</v>
      </c>
      <c r="P34">
        <v>1</v>
      </c>
      <c r="Q34">
        <v>10</v>
      </c>
      <c r="R34">
        <v>31</v>
      </c>
      <c r="S34">
        <v>30</v>
      </c>
      <c r="T34" s="3">
        <f t="shared" si="6"/>
        <v>0.96875</v>
      </c>
      <c r="U34" s="3">
        <f t="shared" si="7"/>
        <v>1.78125</v>
      </c>
    </row>
    <row r="35" spans="1:21" ht="13.5">
      <c r="A35" s="1" t="s">
        <v>52</v>
      </c>
      <c r="B35" t="s">
        <v>185</v>
      </c>
      <c r="C35">
        <v>56</v>
      </c>
      <c r="D35" s="3">
        <f t="shared" si="4"/>
        <v>3.8571428571428568</v>
      </c>
      <c r="E35">
        <v>6</v>
      </c>
      <c r="F35">
        <v>5</v>
      </c>
      <c r="G35">
        <v>1</v>
      </c>
      <c r="H35">
        <v>4</v>
      </c>
      <c r="I35" s="2">
        <f t="shared" si="5"/>
        <v>0.5454545454545454</v>
      </c>
      <c r="J35" s="7">
        <v>91</v>
      </c>
      <c r="K35">
        <v>0</v>
      </c>
      <c r="L35">
        <v>375</v>
      </c>
      <c r="M35">
        <v>79</v>
      </c>
      <c r="N35">
        <v>24</v>
      </c>
      <c r="O35">
        <v>16</v>
      </c>
      <c r="P35">
        <v>4</v>
      </c>
      <c r="Q35">
        <v>13</v>
      </c>
      <c r="R35">
        <v>42</v>
      </c>
      <c r="S35">
        <v>39</v>
      </c>
      <c r="T35" s="3">
        <f t="shared" si="6"/>
        <v>1.043956043956044</v>
      </c>
      <c r="U35" s="3">
        <f t="shared" si="7"/>
        <v>2.3736263736263736</v>
      </c>
    </row>
    <row r="36" spans="1:21" ht="13.5">
      <c r="A36" s="1" t="s">
        <v>53</v>
      </c>
      <c r="B36" t="s">
        <v>186</v>
      </c>
      <c r="C36">
        <v>40</v>
      </c>
      <c r="D36" s="3">
        <f t="shared" si="4"/>
        <v>1.9565217391304348</v>
      </c>
      <c r="E36">
        <v>1</v>
      </c>
      <c r="F36">
        <v>0</v>
      </c>
      <c r="G36">
        <v>31</v>
      </c>
      <c r="H36">
        <v>3</v>
      </c>
      <c r="I36" s="2">
        <f t="shared" si="5"/>
        <v>1</v>
      </c>
      <c r="J36" s="7">
        <v>46</v>
      </c>
      <c r="K36">
        <v>0</v>
      </c>
      <c r="L36">
        <v>186</v>
      </c>
      <c r="M36">
        <v>39</v>
      </c>
      <c r="N36">
        <v>8</v>
      </c>
      <c r="O36">
        <v>7</v>
      </c>
      <c r="P36">
        <v>0</v>
      </c>
      <c r="Q36">
        <v>3</v>
      </c>
      <c r="R36">
        <v>10</v>
      </c>
      <c r="S36">
        <v>10</v>
      </c>
      <c r="T36" s="3">
        <f t="shared" si="6"/>
        <v>1</v>
      </c>
      <c r="U36" s="3">
        <f t="shared" si="7"/>
        <v>1.5652173913043477</v>
      </c>
    </row>
    <row r="37" spans="1:21" ht="13.5">
      <c r="A37" s="1" t="s">
        <v>49</v>
      </c>
      <c r="B37" t="s">
        <v>193</v>
      </c>
      <c r="C37">
        <v>4</v>
      </c>
      <c r="D37" s="3">
        <f t="shared" si="4"/>
        <v>6.230769230769231</v>
      </c>
      <c r="E37">
        <v>0</v>
      </c>
      <c r="F37">
        <v>2</v>
      </c>
      <c r="G37">
        <v>0</v>
      </c>
      <c r="H37">
        <v>0</v>
      </c>
      <c r="I37" s="2">
        <f t="shared" si="5"/>
        <v>0</v>
      </c>
      <c r="J37" s="7">
        <v>21.666666666666668</v>
      </c>
      <c r="K37">
        <v>0</v>
      </c>
      <c r="L37">
        <v>91</v>
      </c>
      <c r="M37">
        <v>21</v>
      </c>
      <c r="N37">
        <v>11</v>
      </c>
      <c r="O37">
        <v>6</v>
      </c>
      <c r="P37">
        <v>1</v>
      </c>
      <c r="Q37">
        <v>4</v>
      </c>
      <c r="R37">
        <v>15</v>
      </c>
      <c r="S37">
        <v>15</v>
      </c>
      <c r="T37" s="3">
        <f t="shared" si="6"/>
        <v>1.2461538461538462</v>
      </c>
      <c r="U37" s="3">
        <f t="shared" si="7"/>
        <v>4.569230769230769</v>
      </c>
    </row>
    <row r="38" spans="1:21" ht="13.5">
      <c r="A38" s="1" t="s">
        <v>49</v>
      </c>
      <c r="B38" t="s">
        <v>168</v>
      </c>
      <c r="C38">
        <v>3</v>
      </c>
      <c r="D38" s="3">
        <f t="shared" si="4"/>
        <v>5.4</v>
      </c>
      <c r="E38">
        <v>2</v>
      </c>
      <c r="F38">
        <v>1</v>
      </c>
      <c r="G38">
        <v>0</v>
      </c>
      <c r="H38">
        <v>0</v>
      </c>
      <c r="I38" s="2">
        <f t="shared" si="5"/>
        <v>0.6666666666666666</v>
      </c>
      <c r="J38" s="7">
        <v>18.333333333333332</v>
      </c>
      <c r="K38">
        <v>0</v>
      </c>
      <c r="L38">
        <v>82</v>
      </c>
      <c r="M38">
        <v>20</v>
      </c>
      <c r="N38">
        <v>9</v>
      </c>
      <c r="O38">
        <v>6</v>
      </c>
      <c r="P38">
        <v>1</v>
      </c>
      <c r="Q38">
        <v>2</v>
      </c>
      <c r="R38">
        <v>11</v>
      </c>
      <c r="S38">
        <v>11</v>
      </c>
      <c r="T38" s="3">
        <f t="shared" si="6"/>
        <v>1.4181818181818182</v>
      </c>
      <c r="U38" s="3">
        <f t="shared" si="7"/>
        <v>4.418181818181819</v>
      </c>
    </row>
    <row r="39" spans="1:21" ht="13.5">
      <c r="A39" s="1" t="s">
        <v>49</v>
      </c>
      <c r="B39" t="s">
        <v>136</v>
      </c>
      <c r="C39" s="16" t="s">
        <v>55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</row>
    <row r="40" spans="1:21" ht="13.5">
      <c r="A40" s="1" t="s">
        <v>49</v>
      </c>
      <c r="B40" t="s">
        <v>148</v>
      </c>
      <c r="C40" s="16" t="s">
        <v>55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</row>
  </sheetData>
  <sheetProtection/>
  <mergeCells count="6">
    <mergeCell ref="C18:S18"/>
    <mergeCell ref="C19:S19"/>
    <mergeCell ref="C20:S20"/>
    <mergeCell ref="C21:S21"/>
    <mergeCell ref="C39:U39"/>
    <mergeCell ref="C40:U4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selection activeCell="C19" sqref="C19:S19"/>
    </sheetView>
  </sheetViews>
  <sheetFormatPr defaultColWidth="9.00390625" defaultRowHeight="13.5"/>
  <cols>
    <col min="1" max="1" width="5.25390625" style="0" bestFit="1" customWidth="1"/>
    <col min="2" max="2" width="21.00390625" style="0" bestFit="1" customWidth="1"/>
    <col min="3" max="5" width="5.25390625" style="0" bestFit="1" customWidth="1"/>
    <col min="6" max="6" width="5.50390625" style="0" bestFit="1" customWidth="1"/>
    <col min="7" max="9" width="5.25390625" style="0" bestFit="1" customWidth="1"/>
    <col min="10" max="10" width="8.125" style="0" bestFit="1" customWidth="1"/>
    <col min="11" max="17" width="5.25390625" style="0" bestFit="1" customWidth="1"/>
    <col min="18" max="18" width="5.125" style="0" bestFit="1" customWidth="1"/>
    <col min="19" max="19" width="5.75390625" style="0" bestFit="1" customWidth="1"/>
    <col min="20" max="20" width="5.875" style="0" customWidth="1"/>
    <col min="21" max="21" width="7.125" style="0" customWidth="1"/>
  </cols>
  <sheetData>
    <row r="1" spans="1:19" ht="13.5">
      <c r="A1" t="s">
        <v>0</v>
      </c>
      <c r="C1" t="s">
        <v>12</v>
      </c>
      <c r="D1" t="s">
        <v>2</v>
      </c>
      <c r="E1" t="s">
        <v>3</v>
      </c>
      <c r="F1" t="s">
        <v>4</v>
      </c>
      <c r="G1" t="s">
        <v>26</v>
      </c>
      <c r="H1" t="s">
        <v>5</v>
      </c>
      <c r="I1" t="s">
        <v>6</v>
      </c>
      <c r="J1" t="s">
        <v>56</v>
      </c>
      <c r="K1" t="s">
        <v>23</v>
      </c>
      <c r="L1" t="s">
        <v>7</v>
      </c>
      <c r="M1" t="s">
        <v>8</v>
      </c>
      <c r="N1" t="s">
        <v>9</v>
      </c>
      <c r="O1" t="s">
        <v>10</v>
      </c>
      <c r="P1" t="s">
        <v>11</v>
      </c>
      <c r="Q1" t="s">
        <v>24</v>
      </c>
      <c r="R1" t="s">
        <v>25</v>
      </c>
      <c r="S1" t="s">
        <v>13</v>
      </c>
    </row>
    <row r="2" spans="1:19" ht="13.5">
      <c r="A2">
        <v>1</v>
      </c>
      <c r="B2" t="s">
        <v>175</v>
      </c>
      <c r="C2">
        <v>143</v>
      </c>
      <c r="D2" s="2">
        <f aca="true" t="shared" si="0" ref="D2:D21">F2/E2</f>
        <v>0.23786407766990292</v>
      </c>
      <c r="E2">
        <v>618</v>
      </c>
      <c r="F2">
        <v>147</v>
      </c>
      <c r="G2">
        <v>5</v>
      </c>
      <c r="H2">
        <v>28</v>
      </c>
      <c r="I2" s="2">
        <f aca="true" t="shared" si="1" ref="I2:I21">(F2+K2)/(E2+K2+N2)</f>
        <v>0.29066265060240964</v>
      </c>
      <c r="J2">
        <v>199</v>
      </c>
      <c r="K2">
        <v>46</v>
      </c>
      <c r="L2">
        <v>66</v>
      </c>
      <c r="M2">
        <v>0</v>
      </c>
      <c r="N2">
        <v>0</v>
      </c>
      <c r="O2">
        <v>48</v>
      </c>
      <c r="P2" s="13">
        <v>2</v>
      </c>
      <c r="Q2" s="2">
        <v>0.222</v>
      </c>
      <c r="R2" s="2">
        <f aca="true" t="shared" si="2" ref="R2:R21">J2/E2</f>
        <v>0.3220064724919094</v>
      </c>
      <c r="S2" s="2">
        <f aca="true" t="shared" si="3" ref="S2:S21">I2+R2</f>
        <v>0.6126691230943191</v>
      </c>
    </row>
    <row r="3" spans="1:19" ht="13.5">
      <c r="A3">
        <v>2</v>
      </c>
      <c r="B3" t="s">
        <v>199</v>
      </c>
      <c r="C3">
        <v>144</v>
      </c>
      <c r="D3" s="2">
        <f t="shared" si="0"/>
        <v>0.2757352941176471</v>
      </c>
      <c r="E3">
        <v>544</v>
      </c>
      <c r="F3">
        <v>150</v>
      </c>
      <c r="G3">
        <v>2</v>
      </c>
      <c r="H3">
        <v>36</v>
      </c>
      <c r="I3" s="2">
        <f t="shared" si="1"/>
        <v>0.3299319727891156</v>
      </c>
      <c r="J3">
        <v>196</v>
      </c>
      <c r="K3">
        <v>44</v>
      </c>
      <c r="L3">
        <v>57</v>
      </c>
      <c r="M3">
        <v>0</v>
      </c>
      <c r="N3">
        <v>0</v>
      </c>
      <c r="O3">
        <v>13</v>
      </c>
      <c r="P3" s="13">
        <v>9</v>
      </c>
      <c r="Q3" s="2">
        <v>0.295</v>
      </c>
      <c r="R3" s="2">
        <f t="shared" si="2"/>
        <v>0.3602941176470588</v>
      </c>
      <c r="S3" s="2">
        <f t="shared" si="3"/>
        <v>0.6902260904361744</v>
      </c>
    </row>
    <row r="4" spans="1:19" ht="13.5">
      <c r="A4">
        <v>3</v>
      </c>
      <c r="B4" t="s">
        <v>153</v>
      </c>
      <c r="C4">
        <v>140</v>
      </c>
      <c r="D4" s="2">
        <f t="shared" si="0"/>
        <v>0.2564575645756458</v>
      </c>
      <c r="E4">
        <v>542</v>
      </c>
      <c r="F4">
        <v>139</v>
      </c>
      <c r="G4">
        <v>26</v>
      </c>
      <c r="H4">
        <v>80</v>
      </c>
      <c r="I4" s="2">
        <f t="shared" si="1"/>
        <v>0.307032590051458</v>
      </c>
      <c r="J4">
        <v>244</v>
      </c>
      <c r="K4">
        <v>40</v>
      </c>
      <c r="L4">
        <v>70</v>
      </c>
      <c r="M4">
        <v>0</v>
      </c>
      <c r="N4">
        <v>1</v>
      </c>
      <c r="O4">
        <v>0</v>
      </c>
      <c r="P4" s="13">
        <v>1</v>
      </c>
      <c r="Q4" s="2">
        <v>0.288</v>
      </c>
      <c r="R4" s="2">
        <f t="shared" si="2"/>
        <v>0.45018450184501846</v>
      </c>
      <c r="S4" s="2">
        <f t="shared" si="3"/>
        <v>0.7572170918964765</v>
      </c>
    </row>
    <row r="5" spans="1:19" ht="13.5">
      <c r="A5">
        <v>4</v>
      </c>
      <c r="B5" t="s">
        <v>116</v>
      </c>
      <c r="C5">
        <v>144</v>
      </c>
      <c r="D5" s="2">
        <f t="shared" si="0"/>
        <v>0.27335640138408307</v>
      </c>
      <c r="E5">
        <v>578</v>
      </c>
      <c r="F5">
        <v>158</v>
      </c>
      <c r="G5">
        <v>33</v>
      </c>
      <c r="H5">
        <v>92</v>
      </c>
      <c r="I5" s="2">
        <f t="shared" si="1"/>
        <v>0.3209677419354839</v>
      </c>
      <c r="J5">
        <v>311</v>
      </c>
      <c r="K5">
        <v>41</v>
      </c>
      <c r="L5">
        <v>36</v>
      </c>
      <c r="M5">
        <v>0</v>
      </c>
      <c r="N5">
        <v>1</v>
      </c>
      <c r="O5">
        <v>1</v>
      </c>
      <c r="P5" s="13">
        <v>2</v>
      </c>
      <c r="Q5" s="2">
        <v>0.243</v>
      </c>
      <c r="R5" s="2">
        <f t="shared" si="2"/>
        <v>0.5380622837370242</v>
      </c>
      <c r="S5" s="2">
        <f t="shared" si="3"/>
        <v>0.8590300256725081</v>
      </c>
    </row>
    <row r="6" spans="1:19" ht="13.5">
      <c r="A6">
        <v>5</v>
      </c>
      <c r="B6" t="s">
        <v>212</v>
      </c>
      <c r="C6">
        <v>144</v>
      </c>
      <c r="D6" s="2">
        <f t="shared" si="0"/>
        <v>0.30918727915194344</v>
      </c>
      <c r="E6">
        <v>566</v>
      </c>
      <c r="F6">
        <v>175</v>
      </c>
      <c r="G6">
        <v>12</v>
      </c>
      <c r="H6">
        <v>71</v>
      </c>
      <c r="I6" s="2">
        <f t="shared" si="1"/>
        <v>0.36006546644844517</v>
      </c>
      <c r="J6">
        <v>256</v>
      </c>
      <c r="K6">
        <v>45</v>
      </c>
      <c r="L6">
        <v>40</v>
      </c>
      <c r="M6">
        <v>0</v>
      </c>
      <c r="N6">
        <v>0</v>
      </c>
      <c r="O6">
        <v>27</v>
      </c>
      <c r="P6" s="13">
        <v>6</v>
      </c>
      <c r="Q6" s="2">
        <v>0.37</v>
      </c>
      <c r="R6" s="2">
        <f t="shared" si="2"/>
        <v>0.45229681978798586</v>
      </c>
      <c r="S6" s="2">
        <f t="shared" si="3"/>
        <v>0.812362286236431</v>
      </c>
    </row>
    <row r="7" spans="1:19" ht="13.5">
      <c r="A7">
        <v>6</v>
      </c>
      <c r="B7" t="s">
        <v>130</v>
      </c>
      <c r="C7">
        <v>141</v>
      </c>
      <c r="D7" s="2">
        <f t="shared" si="0"/>
        <v>0.23529411764705882</v>
      </c>
      <c r="E7">
        <v>493</v>
      </c>
      <c r="F7">
        <v>116</v>
      </c>
      <c r="G7">
        <v>9</v>
      </c>
      <c r="H7">
        <v>65</v>
      </c>
      <c r="I7" s="2">
        <f t="shared" si="1"/>
        <v>0.2763915547024952</v>
      </c>
      <c r="J7">
        <v>158</v>
      </c>
      <c r="K7">
        <v>28</v>
      </c>
      <c r="L7">
        <v>86</v>
      </c>
      <c r="M7">
        <v>13</v>
      </c>
      <c r="N7">
        <v>0</v>
      </c>
      <c r="O7">
        <v>0</v>
      </c>
      <c r="P7" s="13">
        <v>9</v>
      </c>
      <c r="Q7" s="2">
        <v>0.258</v>
      </c>
      <c r="R7" s="2">
        <f t="shared" si="2"/>
        <v>0.3204868154158215</v>
      </c>
      <c r="S7" s="2">
        <f t="shared" si="3"/>
        <v>0.5968783701183167</v>
      </c>
    </row>
    <row r="8" spans="1:19" ht="13.5">
      <c r="A8">
        <v>7</v>
      </c>
      <c r="B8" t="s">
        <v>117</v>
      </c>
      <c r="C8">
        <v>143</v>
      </c>
      <c r="D8" s="2">
        <f t="shared" si="0"/>
        <v>0.2722419928825623</v>
      </c>
      <c r="E8">
        <v>562</v>
      </c>
      <c r="F8">
        <v>153</v>
      </c>
      <c r="G8">
        <v>55</v>
      </c>
      <c r="H8">
        <v>125</v>
      </c>
      <c r="I8" s="2">
        <f t="shared" si="1"/>
        <v>0.2889273356401384</v>
      </c>
      <c r="J8">
        <v>351</v>
      </c>
      <c r="K8">
        <v>14</v>
      </c>
      <c r="L8">
        <v>67</v>
      </c>
      <c r="M8">
        <v>0</v>
      </c>
      <c r="N8">
        <v>2</v>
      </c>
      <c r="O8">
        <v>2</v>
      </c>
      <c r="P8" s="13">
        <v>0</v>
      </c>
      <c r="Q8" s="2">
        <v>0.279</v>
      </c>
      <c r="R8" s="2">
        <f t="shared" si="2"/>
        <v>0.6245551601423488</v>
      </c>
      <c r="S8" s="2">
        <f t="shared" si="3"/>
        <v>0.9134824957824872</v>
      </c>
    </row>
    <row r="9" spans="1:19" ht="13.5">
      <c r="A9">
        <v>8</v>
      </c>
      <c r="B9" t="s">
        <v>205</v>
      </c>
      <c r="C9">
        <v>68</v>
      </c>
      <c r="D9" s="2">
        <f t="shared" si="0"/>
        <v>0.1910569105691057</v>
      </c>
      <c r="E9">
        <v>246</v>
      </c>
      <c r="F9">
        <v>47</v>
      </c>
      <c r="G9">
        <v>1</v>
      </c>
      <c r="H9">
        <v>12</v>
      </c>
      <c r="I9" s="2">
        <f t="shared" si="1"/>
        <v>0.21653543307086615</v>
      </c>
      <c r="J9">
        <v>59</v>
      </c>
      <c r="K9">
        <v>8</v>
      </c>
      <c r="L9">
        <v>23</v>
      </c>
      <c r="M9">
        <v>7</v>
      </c>
      <c r="N9">
        <v>0</v>
      </c>
      <c r="O9">
        <v>12</v>
      </c>
      <c r="P9" s="13">
        <v>1</v>
      </c>
      <c r="Q9" s="2">
        <v>0.213</v>
      </c>
      <c r="R9" s="2">
        <f t="shared" si="2"/>
        <v>0.23983739837398374</v>
      </c>
      <c r="S9" s="2">
        <f t="shared" si="3"/>
        <v>0.45637283144484986</v>
      </c>
    </row>
    <row r="10" spans="1:19" ht="13.5">
      <c r="A10" s="1">
        <v>9</v>
      </c>
      <c r="B10" t="s">
        <v>160</v>
      </c>
      <c r="C10">
        <v>141</v>
      </c>
      <c r="D10" s="2">
        <f t="shared" si="0"/>
        <v>0.1875</v>
      </c>
      <c r="E10">
        <v>336</v>
      </c>
      <c r="F10">
        <v>63</v>
      </c>
      <c r="G10">
        <v>8</v>
      </c>
      <c r="H10">
        <v>24</v>
      </c>
      <c r="I10" s="2">
        <f t="shared" si="1"/>
        <v>0.23098591549295774</v>
      </c>
      <c r="J10">
        <v>99</v>
      </c>
      <c r="K10">
        <v>19</v>
      </c>
      <c r="L10">
        <v>55</v>
      </c>
      <c r="M10">
        <v>0</v>
      </c>
      <c r="N10">
        <v>0</v>
      </c>
      <c r="O10">
        <v>7</v>
      </c>
      <c r="P10" s="13">
        <v>7</v>
      </c>
      <c r="Q10" s="2">
        <v>0.154</v>
      </c>
      <c r="R10" s="2">
        <f t="shared" si="2"/>
        <v>0.29464285714285715</v>
      </c>
      <c r="S10" s="2">
        <f t="shared" si="3"/>
        <v>0.5256287726358149</v>
      </c>
    </row>
    <row r="11" spans="1:19" ht="13.5">
      <c r="A11" s="1" t="s">
        <v>1</v>
      </c>
      <c r="B11" t="s">
        <v>191</v>
      </c>
      <c r="C11">
        <v>72</v>
      </c>
      <c r="D11" s="2">
        <f t="shared" si="0"/>
        <v>0.2</v>
      </c>
      <c r="E11">
        <v>35</v>
      </c>
      <c r="F11">
        <v>7</v>
      </c>
      <c r="G11">
        <v>0</v>
      </c>
      <c r="H11">
        <v>1</v>
      </c>
      <c r="I11" s="2">
        <f t="shared" si="1"/>
        <v>0.2222222222222222</v>
      </c>
      <c r="J11">
        <v>7</v>
      </c>
      <c r="K11">
        <v>1</v>
      </c>
      <c r="L11">
        <v>4</v>
      </c>
      <c r="M11">
        <v>2</v>
      </c>
      <c r="N11">
        <v>0</v>
      </c>
      <c r="O11">
        <v>0</v>
      </c>
      <c r="P11" s="13">
        <v>0</v>
      </c>
      <c r="Q11" s="2">
        <v>0.2</v>
      </c>
      <c r="R11" s="2">
        <f t="shared" si="2"/>
        <v>0.2</v>
      </c>
      <c r="S11" s="2">
        <f t="shared" si="3"/>
        <v>0.4222222222222222</v>
      </c>
    </row>
    <row r="12" spans="1:19" ht="13.5">
      <c r="A12" s="1" t="s">
        <v>1</v>
      </c>
      <c r="B12" t="s">
        <v>128</v>
      </c>
      <c r="C12">
        <v>40</v>
      </c>
      <c r="D12" s="2">
        <f t="shared" si="0"/>
        <v>0.1951219512195122</v>
      </c>
      <c r="E12">
        <v>41</v>
      </c>
      <c r="F12">
        <v>8</v>
      </c>
      <c r="G12">
        <v>1</v>
      </c>
      <c r="H12">
        <v>2</v>
      </c>
      <c r="I12" s="2">
        <f t="shared" si="1"/>
        <v>0.21428571428571427</v>
      </c>
      <c r="J12">
        <v>12</v>
      </c>
      <c r="K12">
        <v>1</v>
      </c>
      <c r="L12">
        <v>2</v>
      </c>
      <c r="M12">
        <v>4</v>
      </c>
      <c r="N12">
        <v>0</v>
      </c>
      <c r="O12">
        <v>0</v>
      </c>
      <c r="P12" s="13">
        <v>0</v>
      </c>
      <c r="Q12" s="2">
        <v>0.125</v>
      </c>
      <c r="R12" s="2">
        <f t="shared" si="2"/>
        <v>0.2926829268292683</v>
      </c>
      <c r="S12" s="2">
        <f t="shared" si="3"/>
        <v>0.5069686411149825</v>
      </c>
    </row>
    <row r="13" spans="1:19" ht="13.5">
      <c r="A13" s="1" t="s">
        <v>1</v>
      </c>
      <c r="B13" t="s">
        <v>213</v>
      </c>
      <c r="C13">
        <v>95</v>
      </c>
      <c r="D13" s="2">
        <f t="shared" si="0"/>
        <v>0.24170616113744076</v>
      </c>
      <c r="E13">
        <v>211</v>
      </c>
      <c r="F13">
        <v>51</v>
      </c>
      <c r="G13">
        <v>4</v>
      </c>
      <c r="H13">
        <v>21</v>
      </c>
      <c r="I13" s="2">
        <f t="shared" si="1"/>
        <v>0.2669683257918552</v>
      </c>
      <c r="J13">
        <v>74</v>
      </c>
      <c r="K13">
        <v>8</v>
      </c>
      <c r="L13">
        <v>36</v>
      </c>
      <c r="M13">
        <v>9</v>
      </c>
      <c r="N13">
        <v>2</v>
      </c>
      <c r="O13">
        <v>0</v>
      </c>
      <c r="P13" s="13">
        <v>10</v>
      </c>
      <c r="Q13" s="2">
        <v>0.311</v>
      </c>
      <c r="R13" s="2">
        <f t="shared" si="2"/>
        <v>0.35071090047393366</v>
      </c>
      <c r="S13" s="2">
        <f t="shared" si="3"/>
        <v>0.6176792262657889</v>
      </c>
    </row>
    <row r="14" spans="1:19" ht="13.5">
      <c r="A14" s="1" t="s">
        <v>1</v>
      </c>
      <c r="B14" t="s">
        <v>156</v>
      </c>
      <c r="C14">
        <v>14</v>
      </c>
      <c r="D14" s="2">
        <f t="shared" si="0"/>
        <v>0.34615384615384615</v>
      </c>
      <c r="E14">
        <v>26</v>
      </c>
      <c r="F14">
        <v>9</v>
      </c>
      <c r="G14">
        <v>0</v>
      </c>
      <c r="H14">
        <v>2</v>
      </c>
      <c r="I14" s="2">
        <f t="shared" si="1"/>
        <v>0.39285714285714285</v>
      </c>
      <c r="J14">
        <v>12</v>
      </c>
      <c r="K14">
        <v>2</v>
      </c>
      <c r="L14">
        <v>2</v>
      </c>
      <c r="M14">
        <v>1</v>
      </c>
      <c r="N14">
        <v>0</v>
      </c>
      <c r="O14">
        <v>0</v>
      </c>
      <c r="P14" s="13">
        <v>0</v>
      </c>
      <c r="Q14" s="2">
        <v>0.375</v>
      </c>
      <c r="R14" s="2">
        <f t="shared" si="2"/>
        <v>0.46153846153846156</v>
      </c>
      <c r="S14" s="2">
        <f t="shared" si="3"/>
        <v>0.8543956043956045</v>
      </c>
    </row>
    <row r="15" spans="1:19" ht="13.5">
      <c r="A15" s="1" t="s">
        <v>1</v>
      </c>
      <c r="B15" t="s">
        <v>190</v>
      </c>
      <c r="C15">
        <v>108</v>
      </c>
      <c r="D15" s="2">
        <f t="shared" si="0"/>
        <v>0.211340206185567</v>
      </c>
      <c r="E15">
        <v>194</v>
      </c>
      <c r="F15">
        <v>41</v>
      </c>
      <c r="G15">
        <v>17</v>
      </c>
      <c r="H15">
        <v>31</v>
      </c>
      <c r="I15" s="2">
        <f t="shared" si="1"/>
        <v>0.22613065326633167</v>
      </c>
      <c r="J15">
        <v>97</v>
      </c>
      <c r="K15">
        <v>4</v>
      </c>
      <c r="L15">
        <v>28</v>
      </c>
      <c r="M15">
        <v>0</v>
      </c>
      <c r="N15">
        <v>1</v>
      </c>
      <c r="O15">
        <v>0</v>
      </c>
      <c r="P15" s="13">
        <v>7</v>
      </c>
      <c r="Q15" s="2">
        <v>0.159</v>
      </c>
      <c r="R15" s="2">
        <f t="shared" si="2"/>
        <v>0.5</v>
      </c>
      <c r="S15" s="2">
        <f t="shared" si="3"/>
        <v>0.7261306532663316</v>
      </c>
    </row>
    <row r="16" spans="1:19" ht="13.5">
      <c r="A16" s="1" t="s">
        <v>1</v>
      </c>
      <c r="B16" t="s">
        <v>158</v>
      </c>
      <c r="C16">
        <v>3</v>
      </c>
      <c r="D16" s="2">
        <f t="shared" si="0"/>
        <v>0.4</v>
      </c>
      <c r="E16">
        <v>5</v>
      </c>
      <c r="F16">
        <v>2</v>
      </c>
      <c r="G16">
        <v>0</v>
      </c>
      <c r="H16">
        <v>1</v>
      </c>
      <c r="I16" s="2">
        <f t="shared" si="1"/>
        <v>0.4</v>
      </c>
      <c r="J16">
        <v>3</v>
      </c>
      <c r="K16">
        <v>0</v>
      </c>
      <c r="L16">
        <v>2</v>
      </c>
      <c r="M16">
        <v>0</v>
      </c>
      <c r="N16">
        <v>0</v>
      </c>
      <c r="O16">
        <v>0</v>
      </c>
      <c r="P16" s="13">
        <v>0</v>
      </c>
      <c r="Q16" s="2">
        <v>0</v>
      </c>
      <c r="R16" s="2">
        <f t="shared" si="2"/>
        <v>0.6</v>
      </c>
      <c r="S16" s="2">
        <f t="shared" si="3"/>
        <v>1</v>
      </c>
    </row>
    <row r="17" spans="1:19" ht="13.5">
      <c r="A17" s="1" t="s">
        <v>1</v>
      </c>
      <c r="B17" t="s">
        <v>124</v>
      </c>
      <c r="C17">
        <v>1</v>
      </c>
      <c r="D17" s="2">
        <v>0</v>
      </c>
      <c r="E17">
        <v>0</v>
      </c>
      <c r="F17">
        <v>0</v>
      </c>
      <c r="G17">
        <v>0</v>
      </c>
      <c r="H17">
        <v>0</v>
      </c>
      <c r="I17" s="2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 s="13">
        <v>0</v>
      </c>
      <c r="Q17" s="2">
        <v>0</v>
      </c>
      <c r="R17" s="2">
        <v>0</v>
      </c>
      <c r="S17" s="2">
        <f t="shared" si="3"/>
        <v>0</v>
      </c>
    </row>
    <row r="18" spans="1:19" ht="13.5">
      <c r="A18" s="1" t="s">
        <v>49</v>
      </c>
      <c r="B18" t="s">
        <v>126</v>
      </c>
      <c r="C18" s="16" t="s">
        <v>54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</row>
    <row r="19" spans="1:19" ht="13.5">
      <c r="A19" s="1" t="s">
        <v>49</v>
      </c>
      <c r="B19" t="s">
        <v>157</v>
      </c>
      <c r="C19" s="16" t="s">
        <v>54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</row>
    <row r="20" spans="1:19" ht="13.5">
      <c r="A20" s="1" t="s">
        <v>49</v>
      </c>
      <c r="B20" t="s">
        <v>131</v>
      </c>
      <c r="C20">
        <v>49</v>
      </c>
      <c r="D20" s="2">
        <f t="shared" si="0"/>
        <v>0.2413793103448276</v>
      </c>
      <c r="E20">
        <v>58</v>
      </c>
      <c r="F20">
        <v>14</v>
      </c>
      <c r="G20">
        <v>0</v>
      </c>
      <c r="H20">
        <v>5</v>
      </c>
      <c r="I20" s="2">
        <f t="shared" si="1"/>
        <v>0.26666666666666666</v>
      </c>
      <c r="J20">
        <v>15</v>
      </c>
      <c r="K20">
        <v>2</v>
      </c>
      <c r="L20">
        <v>8</v>
      </c>
      <c r="M20">
        <v>2</v>
      </c>
      <c r="N20">
        <v>0</v>
      </c>
      <c r="O20">
        <v>2</v>
      </c>
      <c r="P20" s="15">
        <v>3</v>
      </c>
      <c r="Q20" s="2">
        <v>0.467</v>
      </c>
      <c r="R20" s="2">
        <f t="shared" si="2"/>
        <v>0.25862068965517243</v>
      </c>
      <c r="S20" s="2">
        <f t="shared" si="3"/>
        <v>0.5252873563218391</v>
      </c>
    </row>
    <row r="21" spans="1:19" ht="13.5">
      <c r="A21" s="1" t="s">
        <v>49</v>
      </c>
      <c r="B21" t="s">
        <v>125</v>
      </c>
      <c r="C21" s="16" t="s">
        <v>54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</row>
    <row r="24" spans="1:21" ht="13.5">
      <c r="A24" s="1" t="s">
        <v>14</v>
      </c>
      <c r="C24" t="s">
        <v>12</v>
      </c>
      <c r="D24" t="s">
        <v>27</v>
      </c>
      <c r="E24" t="s">
        <v>15</v>
      </c>
      <c r="F24" t="s">
        <v>16</v>
      </c>
      <c r="G24" t="s">
        <v>17</v>
      </c>
      <c r="H24" t="s">
        <v>18</v>
      </c>
      <c r="I24" t="s">
        <v>19</v>
      </c>
      <c r="J24" t="s">
        <v>20</v>
      </c>
      <c r="K24" t="s">
        <v>21</v>
      </c>
      <c r="L24" t="s">
        <v>57</v>
      </c>
      <c r="M24" t="s">
        <v>22</v>
      </c>
      <c r="N24" t="s">
        <v>29</v>
      </c>
      <c r="O24" t="s">
        <v>28</v>
      </c>
      <c r="P24" t="s">
        <v>30</v>
      </c>
      <c r="Q24" t="s">
        <v>31</v>
      </c>
      <c r="R24" t="s">
        <v>32</v>
      </c>
      <c r="S24" t="s">
        <v>33</v>
      </c>
      <c r="T24" t="s">
        <v>47</v>
      </c>
      <c r="U24" t="s">
        <v>48</v>
      </c>
    </row>
    <row r="25" spans="1:21" ht="13.5">
      <c r="A25" s="1" t="s">
        <v>50</v>
      </c>
      <c r="B25" t="s">
        <v>161</v>
      </c>
      <c r="C25">
        <v>29</v>
      </c>
      <c r="D25" s="3">
        <f aca="true" t="shared" si="4" ref="D25:D40">S25/J25*9</f>
        <v>4.117021276595745</v>
      </c>
      <c r="E25">
        <v>8</v>
      </c>
      <c r="F25">
        <v>17</v>
      </c>
      <c r="G25">
        <v>0</v>
      </c>
      <c r="H25">
        <v>0</v>
      </c>
      <c r="I25" s="2">
        <f aca="true" t="shared" si="5" ref="I25:I40">E25/(E25+F25)</f>
        <v>0.32</v>
      </c>
      <c r="J25" s="7">
        <v>188</v>
      </c>
      <c r="K25">
        <v>3</v>
      </c>
      <c r="L25">
        <v>801</v>
      </c>
      <c r="M25">
        <v>204</v>
      </c>
      <c r="N25">
        <v>139</v>
      </c>
      <c r="O25">
        <v>35</v>
      </c>
      <c r="P25">
        <v>3</v>
      </c>
      <c r="Q25">
        <v>21</v>
      </c>
      <c r="R25">
        <v>89</v>
      </c>
      <c r="S25">
        <v>86</v>
      </c>
      <c r="T25" s="3">
        <f aca="true" t="shared" si="6" ref="T25:T40">(M25+O25)/J25</f>
        <v>1.2712765957446808</v>
      </c>
      <c r="U25" s="3">
        <f aca="true" t="shared" si="7" ref="U25:U40">N25/J25*9</f>
        <v>6.654255319148937</v>
      </c>
    </row>
    <row r="26" spans="1:21" ht="13.5">
      <c r="A26" s="1" t="s">
        <v>50</v>
      </c>
      <c r="B26" t="s">
        <v>162</v>
      </c>
      <c r="C26">
        <v>29</v>
      </c>
      <c r="D26" s="3">
        <f t="shared" si="4"/>
        <v>3.850091407678245</v>
      </c>
      <c r="E26">
        <v>13</v>
      </c>
      <c r="F26">
        <v>12</v>
      </c>
      <c r="G26">
        <v>0</v>
      </c>
      <c r="H26">
        <v>0</v>
      </c>
      <c r="I26" s="2">
        <f t="shared" si="5"/>
        <v>0.52</v>
      </c>
      <c r="J26" s="7">
        <v>182.33333333333334</v>
      </c>
      <c r="K26">
        <v>1</v>
      </c>
      <c r="L26">
        <v>765</v>
      </c>
      <c r="M26">
        <v>174</v>
      </c>
      <c r="N26">
        <v>67</v>
      </c>
      <c r="O26">
        <v>31</v>
      </c>
      <c r="P26">
        <v>5</v>
      </c>
      <c r="Q26">
        <v>24</v>
      </c>
      <c r="R26">
        <v>83</v>
      </c>
      <c r="S26">
        <v>78</v>
      </c>
      <c r="T26" s="3">
        <f t="shared" si="6"/>
        <v>1.1243144424131626</v>
      </c>
      <c r="U26" s="3">
        <f t="shared" si="7"/>
        <v>3.307129798903108</v>
      </c>
    </row>
    <row r="27" spans="1:21" ht="13.5">
      <c r="A27" s="1" t="s">
        <v>50</v>
      </c>
      <c r="B27" t="s">
        <v>182</v>
      </c>
      <c r="C27">
        <v>28</v>
      </c>
      <c r="D27" s="3">
        <f t="shared" si="4"/>
        <v>2.590243902439024</v>
      </c>
      <c r="E27">
        <v>13</v>
      </c>
      <c r="F27">
        <v>10</v>
      </c>
      <c r="G27">
        <v>0</v>
      </c>
      <c r="H27">
        <v>0</v>
      </c>
      <c r="I27" s="2">
        <f t="shared" si="5"/>
        <v>0.5652173913043478</v>
      </c>
      <c r="J27" s="7">
        <v>205</v>
      </c>
      <c r="K27">
        <v>8</v>
      </c>
      <c r="L27">
        <v>817</v>
      </c>
      <c r="M27">
        <v>164</v>
      </c>
      <c r="N27">
        <v>137</v>
      </c>
      <c r="O27">
        <v>44</v>
      </c>
      <c r="P27">
        <v>5</v>
      </c>
      <c r="Q27">
        <v>12</v>
      </c>
      <c r="R27">
        <v>59</v>
      </c>
      <c r="S27">
        <v>59</v>
      </c>
      <c r="T27" s="3">
        <f t="shared" si="6"/>
        <v>1.0146341463414634</v>
      </c>
      <c r="U27" s="3">
        <f t="shared" si="7"/>
        <v>6.014634146341463</v>
      </c>
    </row>
    <row r="28" spans="1:21" ht="13.5">
      <c r="A28" s="1" t="s">
        <v>50</v>
      </c>
      <c r="B28" t="s">
        <v>135</v>
      </c>
      <c r="C28">
        <v>6</v>
      </c>
      <c r="D28" s="3">
        <f t="shared" si="4"/>
        <v>5.457446808510639</v>
      </c>
      <c r="E28">
        <v>1</v>
      </c>
      <c r="F28">
        <v>4</v>
      </c>
      <c r="G28">
        <v>0</v>
      </c>
      <c r="H28">
        <v>0</v>
      </c>
      <c r="I28" s="2">
        <f t="shared" si="5"/>
        <v>0.2</v>
      </c>
      <c r="J28" s="7">
        <v>31.333333333333332</v>
      </c>
      <c r="K28">
        <v>0</v>
      </c>
      <c r="L28">
        <v>131</v>
      </c>
      <c r="M28">
        <v>32</v>
      </c>
      <c r="N28">
        <v>20</v>
      </c>
      <c r="O28">
        <v>9</v>
      </c>
      <c r="P28">
        <f>-Q287</f>
        <v>0</v>
      </c>
      <c r="Q28">
        <v>4</v>
      </c>
      <c r="R28">
        <v>19</v>
      </c>
      <c r="S28">
        <v>19</v>
      </c>
      <c r="T28" s="3">
        <f t="shared" si="6"/>
        <v>1.3085106382978724</v>
      </c>
      <c r="U28" s="3">
        <f t="shared" si="7"/>
        <v>5.74468085106383</v>
      </c>
    </row>
    <row r="29" spans="1:21" ht="13.5">
      <c r="A29" s="1" t="s">
        <v>50</v>
      </c>
      <c r="B29" t="s">
        <v>168</v>
      </c>
      <c r="C29">
        <v>25</v>
      </c>
      <c r="D29" s="3">
        <f t="shared" si="4"/>
        <v>4.5</v>
      </c>
      <c r="E29">
        <v>4</v>
      </c>
      <c r="F29">
        <v>10</v>
      </c>
      <c r="G29">
        <v>0</v>
      </c>
      <c r="H29">
        <v>0</v>
      </c>
      <c r="I29" s="2">
        <f t="shared" si="5"/>
        <v>0.2857142857142857</v>
      </c>
      <c r="J29" s="7">
        <v>142</v>
      </c>
      <c r="K29">
        <v>1</v>
      </c>
      <c r="L29">
        <v>629</v>
      </c>
      <c r="M29">
        <v>144</v>
      </c>
      <c r="N29">
        <v>111</v>
      </c>
      <c r="O29">
        <v>53</v>
      </c>
      <c r="P29">
        <v>9</v>
      </c>
      <c r="Q29">
        <v>13</v>
      </c>
      <c r="R29">
        <v>72</v>
      </c>
      <c r="S29">
        <v>71</v>
      </c>
      <c r="T29" s="3">
        <f t="shared" si="6"/>
        <v>1.3873239436619718</v>
      </c>
      <c r="U29" s="3">
        <f t="shared" si="7"/>
        <v>7.035211267605633</v>
      </c>
    </row>
    <row r="30" spans="1:21" ht="13.5">
      <c r="A30" s="1" t="s">
        <v>51</v>
      </c>
      <c r="B30" t="s">
        <v>141</v>
      </c>
      <c r="C30">
        <v>31</v>
      </c>
      <c r="D30" s="3">
        <f t="shared" si="4"/>
        <v>2.6390977443609023</v>
      </c>
      <c r="E30">
        <v>4</v>
      </c>
      <c r="F30">
        <v>2</v>
      </c>
      <c r="G30">
        <v>0</v>
      </c>
      <c r="H30">
        <v>6</v>
      </c>
      <c r="I30" s="2">
        <f t="shared" si="5"/>
        <v>0.6666666666666666</v>
      </c>
      <c r="J30" s="7">
        <v>44.333333333333336</v>
      </c>
      <c r="K30">
        <v>0</v>
      </c>
      <c r="L30">
        <v>187</v>
      </c>
      <c r="M30">
        <v>43</v>
      </c>
      <c r="N30">
        <v>16</v>
      </c>
      <c r="O30">
        <v>9</v>
      </c>
      <c r="P30">
        <v>2</v>
      </c>
      <c r="Q30">
        <v>6</v>
      </c>
      <c r="R30">
        <v>13</v>
      </c>
      <c r="S30">
        <v>13</v>
      </c>
      <c r="T30" s="3">
        <f t="shared" si="6"/>
        <v>1.1729323308270676</v>
      </c>
      <c r="U30" s="3">
        <f t="shared" si="7"/>
        <v>3.2481203007518795</v>
      </c>
    </row>
    <row r="31" spans="1:21" ht="13.5">
      <c r="A31" s="1" t="s">
        <v>51</v>
      </c>
      <c r="B31" t="s">
        <v>142</v>
      </c>
      <c r="C31">
        <v>39</v>
      </c>
      <c r="D31" s="3">
        <f t="shared" si="4"/>
        <v>5.550000000000001</v>
      </c>
      <c r="E31">
        <v>5</v>
      </c>
      <c r="F31">
        <v>3</v>
      </c>
      <c r="G31">
        <v>0</v>
      </c>
      <c r="H31">
        <v>2</v>
      </c>
      <c r="I31" s="2">
        <f t="shared" si="5"/>
        <v>0.625</v>
      </c>
      <c r="J31" s="7">
        <v>60</v>
      </c>
      <c r="K31">
        <v>0</v>
      </c>
      <c r="L31">
        <v>262</v>
      </c>
      <c r="M31">
        <v>63</v>
      </c>
      <c r="N31">
        <v>19</v>
      </c>
      <c r="O31">
        <v>13</v>
      </c>
      <c r="P31">
        <v>5</v>
      </c>
      <c r="Q31">
        <v>8</v>
      </c>
      <c r="R31">
        <v>37</v>
      </c>
      <c r="S31">
        <v>37</v>
      </c>
      <c r="T31" s="3">
        <f t="shared" si="6"/>
        <v>1.2666666666666666</v>
      </c>
      <c r="U31" s="3">
        <f t="shared" si="7"/>
        <v>2.8499999999999996</v>
      </c>
    </row>
    <row r="32" spans="1:21" ht="13.5">
      <c r="A32" s="1" t="s">
        <v>51</v>
      </c>
      <c r="B32" t="s">
        <v>148</v>
      </c>
      <c r="C32">
        <v>34</v>
      </c>
      <c r="D32" s="3">
        <f t="shared" si="4"/>
        <v>6.283018867924528</v>
      </c>
      <c r="E32">
        <v>0</v>
      </c>
      <c r="F32">
        <v>3</v>
      </c>
      <c r="G32">
        <v>1</v>
      </c>
      <c r="H32">
        <v>5</v>
      </c>
      <c r="I32" s="2">
        <f t="shared" si="5"/>
        <v>0</v>
      </c>
      <c r="J32" s="7">
        <v>53</v>
      </c>
      <c r="K32">
        <v>0</v>
      </c>
      <c r="L32">
        <v>238</v>
      </c>
      <c r="M32">
        <v>66</v>
      </c>
      <c r="N32">
        <v>23</v>
      </c>
      <c r="O32">
        <v>14</v>
      </c>
      <c r="P32">
        <v>1</v>
      </c>
      <c r="Q32">
        <v>13</v>
      </c>
      <c r="R32">
        <v>38</v>
      </c>
      <c r="S32">
        <v>37</v>
      </c>
      <c r="T32" s="3">
        <f t="shared" si="6"/>
        <v>1.509433962264151</v>
      </c>
      <c r="U32" s="3">
        <f t="shared" si="7"/>
        <v>3.905660377358491</v>
      </c>
    </row>
    <row r="33" spans="1:21" ht="13.5">
      <c r="A33" s="1" t="s">
        <v>51</v>
      </c>
      <c r="B33" t="s">
        <v>167</v>
      </c>
      <c r="C33">
        <v>31</v>
      </c>
      <c r="D33" s="3">
        <f t="shared" si="4"/>
        <v>3.9473684210526314</v>
      </c>
      <c r="E33">
        <v>1</v>
      </c>
      <c r="F33">
        <v>1</v>
      </c>
      <c r="G33">
        <v>1</v>
      </c>
      <c r="H33">
        <v>3</v>
      </c>
      <c r="I33" s="2">
        <f t="shared" si="5"/>
        <v>0.5</v>
      </c>
      <c r="J33" s="7">
        <v>57</v>
      </c>
      <c r="K33">
        <v>0</v>
      </c>
      <c r="L33">
        <v>256</v>
      </c>
      <c r="M33">
        <v>72</v>
      </c>
      <c r="N33">
        <v>25</v>
      </c>
      <c r="O33">
        <v>18</v>
      </c>
      <c r="P33">
        <v>1</v>
      </c>
      <c r="Q33">
        <v>4</v>
      </c>
      <c r="R33">
        <v>26</v>
      </c>
      <c r="S33">
        <v>25</v>
      </c>
      <c r="T33" s="3">
        <f t="shared" si="6"/>
        <v>1.5789473684210527</v>
      </c>
      <c r="U33" s="3">
        <f t="shared" si="7"/>
        <v>3.9473684210526314</v>
      </c>
    </row>
    <row r="34" spans="1:21" ht="13.5">
      <c r="A34" s="1" t="s">
        <v>58</v>
      </c>
      <c r="B34" t="s">
        <v>170</v>
      </c>
      <c r="C34">
        <v>35</v>
      </c>
      <c r="D34" s="3">
        <f t="shared" si="4"/>
        <v>4.643312101910828</v>
      </c>
      <c r="E34">
        <v>4</v>
      </c>
      <c r="F34">
        <v>0</v>
      </c>
      <c r="G34">
        <v>0</v>
      </c>
      <c r="H34">
        <v>4</v>
      </c>
      <c r="I34" s="2">
        <f t="shared" si="5"/>
        <v>1</v>
      </c>
      <c r="J34" s="7">
        <v>52.333333333333336</v>
      </c>
      <c r="K34">
        <v>0</v>
      </c>
      <c r="L34">
        <v>229</v>
      </c>
      <c r="M34">
        <v>65</v>
      </c>
      <c r="N34">
        <v>16</v>
      </c>
      <c r="O34">
        <v>9</v>
      </c>
      <c r="P34">
        <v>0</v>
      </c>
      <c r="Q34">
        <v>7</v>
      </c>
      <c r="R34">
        <v>28</v>
      </c>
      <c r="S34">
        <v>27</v>
      </c>
      <c r="T34" s="3">
        <f t="shared" si="6"/>
        <v>1.414012738853503</v>
      </c>
      <c r="U34" s="3">
        <f t="shared" si="7"/>
        <v>2.751592356687898</v>
      </c>
    </row>
    <row r="35" spans="1:21" ht="13.5">
      <c r="A35" s="1" t="s">
        <v>52</v>
      </c>
      <c r="B35" t="s">
        <v>187</v>
      </c>
      <c r="C35">
        <v>38</v>
      </c>
      <c r="D35" s="3">
        <f t="shared" si="4"/>
        <v>5.282608695652174</v>
      </c>
      <c r="E35">
        <v>3</v>
      </c>
      <c r="F35">
        <v>1</v>
      </c>
      <c r="G35">
        <v>1</v>
      </c>
      <c r="H35">
        <v>3</v>
      </c>
      <c r="I35" s="2">
        <f t="shared" si="5"/>
        <v>0.75</v>
      </c>
      <c r="J35" s="7">
        <v>61.333333333333336</v>
      </c>
      <c r="K35">
        <v>0</v>
      </c>
      <c r="L35">
        <v>258</v>
      </c>
      <c r="M35">
        <v>72</v>
      </c>
      <c r="N35">
        <v>10</v>
      </c>
      <c r="O35">
        <v>6</v>
      </c>
      <c r="P35">
        <v>0</v>
      </c>
      <c r="Q35">
        <v>11</v>
      </c>
      <c r="R35">
        <v>38</v>
      </c>
      <c r="S35">
        <v>36</v>
      </c>
      <c r="T35" s="3">
        <f t="shared" si="6"/>
        <v>1.2717391304347825</v>
      </c>
      <c r="U35" s="3">
        <f t="shared" si="7"/>
        <v>1.4673913043478262</v>
      </c>
    </row>
    <row r="36" spans="1:21" ht="13.5">
      <c r="A36" s="1" t="s">
        <v>53</v>
      </c>
      <c r="B36" t="s">
        <v>145</v>
      </c>
      <c r="C36">
        <v>36</v>
      </c>
      <c r="D36" s="3">
        <f t="shared" si="4"/>
        <v>2.682119205298013</v>
      </c>
      <c r="E36">
        <v>2</v>
      </c>
      <c r="F36">
        <v>2</v>
      </c>
      <c r="G36">
        <v>29</v>
      </c>
      <c r="H36">
        <v>2</v>
      </c>
      <c r="I36" s="2">
        <f t="shared" si="5"/>
        <v>0.5</v>
      </c>
      <c r="J36" s="7">
        <v>50.333333333333336</v>
      </c>
      <c r="K36">
        <v>0</v>
      </c>
      <c r="L36">
        <v>196</v>
      </c>
      <c r="M36">
        <v>44</v>
      </c>
      <c r="N36">
        <v>26</v>
      </c>
      <c r="O36">
        <v>6</v>
      </c>
      <c r="P36">
        <v>0</v>
      </c>
      <c r="Q36">
        <v>8</v>
      </c>
      <c r="R36">
        <v>15</v>
      </c>
      <c r="S36">
        <v>15</v>
      </c>
      <c r="T36" s="3">
        <f t="shared" si="6"/>
        <v>0.9933774834437086</v>
      </c>
      <c r="U36" s="3">
        <f t="shared" si="7"/>
        <v>4.649006622516556</v>
      </c>
    </row>
    <row r="37" spans="1:21" ht="13.5">
      <c r="A37" s="1" t="s">
        <v>49</v>
      </c>
      <c r="B37" t="s">
        <v>166</v>
      </c>
      <c r="C37">
        <v>24</v>
      </c>
      <c r="D37" s="3">
        <f t="shared" si="4"/>
        <v>3.063025210084034</v>
      </c>
      <c r="E37">
        <v>10</v>
      </c>
      <c r="F37">
        <v>7</v>
      </c>
      <c r="G37">
        <v>0</v>
      </c>
      <c r="H37">
        <v>0</v>
      </c>
      <c r="I37" s="2">
        <f t="shared" si="5"/>
        <v>0.5882352941176471</v>
      </c>
      <c r="J37" s="7">
        <v>158.66666666666666</v>
      </c>
      <c r="K37">
        <v>1</v>
      </c>
      <c r="L37">
        <v>660</v>
      </c>
      <c r="M37">
        <v>158</v>
      </c>
      <c r="N37">
        <v>51</v>
      </c>
      <c r="O37">
        <v>27</v>
      </c>
      <c r="P37">
        <v>2</v>
      </c>
      <c r="Q37">
        <v>12</v>
      </c>
      <c r="R37">
        <v>58</v>
      </c>
      <c r="S37">
        <v>54</v>
      </c>
      <c r="T37" s="3">
        <f t="shared" si="6"/>
        <v>1.165966386554622</v>
      </c>
      <c r="U37" s="3">
        <f t="shared" si="7"/>
        <v>2.8928571428571432</v>
      </c>
    </row>
    <row r="38" spans="1:21" ht="13.5">
      <c r="A38" s="1" t="s">
        <v>49</v>
      </c>
      <c r="B38" t="s">
        <v>214</v>
      </c>
      <c r="C38" s="16" t="s">
        <v>55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</row>
    <row r="39" spans="1:21" ht="13.5">
      <c r="A39" s="1" t="s">
        <v>49</v>
      </c>
      <c r="B39" t="s">
        <v>197</v>
      </c>
      <c r="C39" s="16" t="s">
        <v>55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</row>
    <row r="40" spans="1:21" ht="13.5">
      <c r="A40" s="1" t="s">
        <v>49</v>
      </c>
      <c r="B40" t="s">
        <v>171</v>
      </c>
      <c r="C40" s="16" t="s">
        <v>55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</row>
  </sheetData>
  <sheetProtection/>
  <mergeCells count="6">
    <mergeCell ref="C18:S18"/>
    <mergeCell ref="C19:S19"/>
    <mergeCell ref="C21:S21"/>
    <mergeCell ref="C38:U38"/>
    <mergeCell ref="C39:U39"/>
    <mergeCell ref="C40:U40"/>
  </mergeCells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40"/>
  <sheetViews>
    <sheetView tabSelected="1" zoomScalePageLayoutView="0" workbookViewId="0" topLeftCell="A1">
      <selection activeCell="T38" sqref="T38"/>
    </sheetView>
  </sheetViews>
  <sheetFormatPr defaultColWidth="9.00390625" defaultRowHeight="13.5"/>
  <cols>
    <col min="1" max="1" width="5.25390625" style="0" bestFit="1" customWidth="1"/>
    <col min="2" max="2" width="21.375" style="0" bestFit="1" customWidth="1"/>
    <col min="3" max="3" width="5.25390625" style="0" bestFit="1" customWidth="1"/>
    <col min="4" max="4" width="5.25390625" style="0" customWidth="1"/>
    <col min="5" max="9" width="5.25390625" style="0" bestFit="1" customWidth="1"/>
    <col min="10" max="10" width="8.125" style="0" bestFit="1" customWidth="1"/>
    <col min="11" max="18" width="5.25390625" style="0" bestFit="1" customWidth="1"/>
    <col min="19" max="19" width="5.75390625" style="0" bestFit="1" customWidth="1"/>
    <col min="20" max="20" width="5.375" style="0" customWidth="1"/>
    <col min="21" max="21" width="6.50390625" style="0" customWidth="1"/>
  </cols>
  <sheetData>
    <row r="1" spans="1:19" ht="13.5">
      <c r="A1" t="s">
        <v>0</v>
      </c>
      <c r="C1" t="s">
        <v>12</v>
      </c>
      <c r="D1" t="s">
        <v>2</v>
      </c>
      <c r="E1" t="s">
        <v>3</v>
      </c>
      <c r="F1" t="s">
        <v>4</v>
      </c>
      <c r="G1" t="s">
        <v>26</v>
      </c>
      <c r="H1" t="s">
        <v>5</v>
      </c>
      <c r="I1" t="s">
        <v>6</v>
      </c>
      <c r="J1" t="s">
        <v>56</v>
      </c>
      <c r="K1" t="s">
        <v>23</v>
      </c>
      <c r="L1" t="s">
        <v>7</v>
      </c>
      <c r="M1" t="s">
        <v>8</v>
      </c>
      <c r="N1" t="s">
        <v>9</v>
      </c>
      <c r="O1" t="s">
        <v>10</v>
      </c>
      <c r="P1" t="s">
        <v>11</v>
      </c>
      <c r="Q1" t="s">
        <v>24</v>
      </c>
      <c r="R1" t="s">
        <v>25</v>
      </c>
      <c r="S1" t="s">
        <v>13</v>
      </c>
    </row>
    <row r="2" spans="1:19" ht="13.5">
      <c r="A2">
        <v>1</v>
      </c>
      <c r="B2" t="s">
        <v>172</v>
      </c>
      <c r="C2">
        <v>144</v>
      </c>
      <c r="D2" s="2">
        <f aca="true" t="shared" si="0" ref="D2:D17">F2/E2</f>
        <v>0.27459016393442626</v>
      </c>
      <c r="E2">
        <v>488</v>
      </c>
      <c r="F2">
        <v>134</v>
      </c>
      <c r="G2">
        <v>4</v>
      </c>
      <c r="H2">
        <v>43</v>
      </c>
      <c r="I2" s="2">
        <f aca="true" t="shared" si="1" ref="I2:I17">(F2+K2)/(E2+K2+N2)</f>
        <v>0.3244274809160305</v>
      </c>
      <c r="J2">
        <v>213</v>
      </c>
      <c r="K2">
        <v>36</v>
      </c>
      <c r="L2">
        <v>41</v>
      </c>
      <c r="M2">
        <v>0</v>
      </c>
      <c r="N2">
        <v>0</v>
      </c>
      <c r="O2">
        <v>14</v>
      </c>
      <c r="P2" s="13">
        <v>1</v>
      </c>
      <c r="Q2" s="2">
        <v>0.292</v>
      </c>
      <c r="R2" s="2">
        <f aca="true" t="shared" si="2" ref="R2:R17">J2/E2</f>
        <v>0.4364754098360656</v>
      </c>
      <c r="S2" s="2">
        <f aca="true" t="shared" si="3" ref="S2:S17">I2+R2</f>
        <v>0.760902890752096</v>
      </c>
    </row>
    <row r="3" spans="1:19" ht="13.5">
      <c r="A3">
        <v>2</v>
      </c>
      <c r="B3" t="s">
        <v>176</v>
      </c>
      <c r="C3">
        <v>144</v>
      </c>
      <c r="D3" s="2">
        <f t="shared" si="0"/>
        <v>0.24583333333333332</v>
      </c>
      <c r="E3">
        <v>480</v>
      </c>
      <c r="F3">
        <v>118</v>
      </c>
      <c r="G3">
        <v>8</v>
      </c>
      <c r="H3">
        <v>41</v>
      </c>
      <c r="I3" s="2">
        <f t="shared" si="1"/>
        <v>0.276</v>
      </c>
      <c r="J3">
        <v>177</v>
      </c>
      <c r="K3">
        <v>20</v>
      </c>
      <c r="L3">
        <v>48</v>
      </c>
      <c r="M3">
        <v>0</v>
      </c>
      <c r="N3">
        <v>0</v>
      </c>
      <c r="O3">
        <v>9</v>
      </c>
      <c r="P3" s="13">
        <v>12</v>
      </c>
      <c r="Q3" s="2">
        <v>0.213</v>
      </c>
      <c r="R3" s="2">
        <f t="shared" si="2"/>
        <v>0.36875</v>
      </c>
      <c r="S3" s="2">
        <f t="shared" si="3"/>
        <v>0.64475</v>
      </c>
    </row>
    <row r="4" spans="1:19" ht="13.5">
      <c r="A4">
        <v>3</v>
      </c>
      <c r="B4" t="s">
        <v>180</v>
      </c>
      <c r="C4">
        <v>144</v>
      </c>
      <c r="D4" s="2">
        <f t="shared" si="0"/>
        <v>0.32148900169204736</v>
      </c>
      <c r="E4">
        <v>591</v>
      </c>
      <c r="F4">
        <v>190</v>
      </c>
      <c r="G4">
        <v>17</v>
      </c>
      <c r="H4">
        <v>88</v>
      </c>
      <c r="I4" s="2">
        <f t="shared" si="1"/>
        <v>0.35566188197767146</v>
      </c>
      <c r="J4">
        <v>313</v>
      </c>
      <c r="K4">
        <v>33</v>
      </c>
      <c r="L4">
        <v>53</v>
      </c>
      <c r="M4">
        <v>0</v>
      </c>
      <c r="N4">
        <v>3</v>
      </c>
      <c r="O4">
        <v>7</v>
      </c>
      <c r="P4" s="13">
        <v>18</v>
      </c>
      <c r="Q4" s="2">
        <v>0.336</v>
      </c>
      <c r="R4" s="2">
        <f t="shared" si="2"/>
        <v>0.5296108291032149</v>
      </c>
      <c r="S4" s="2">
        <f t="shared" si="3"/>
        <v>0.8852727110808863</v>
      </c>
    </row>
    <row r="5" spans="1:19" ht="13.5">
      <c r="A5">
        <v>4</v>
      </c>
      <c r="B5" t="s">
        <v>204</v>
      </c>
      <c r="C5">
        <v>143</v>
      </c>
      <c r="D5" s="2">
        <f t="shared" si="0"/>
        <v>0.24319727891156462</v>
      </c>
      <c r="E5">
        <v>588</v>
      </c>
      <c r="F5">
        <v>143</v>
      </c>
      <c r="G5">
        <v>31</v>
      </c>
      <c r="H5">
        <v>109</v>
      </c>
      <c r="I5" s="2">
        <f t="shared" si="1"/>
        <v>0.2684124386252046</v>
      </c>
      <c r="J5">
        <v>268</v>
      </c>
      <c r="K5">
        <v>21</v>
      </c>
      <c r="L5">
        <v>79</v>
      </c>
      <c r="M5">
        <v>0</v>
      </c>
      <c r="N5">
        <v>2</v>
      </c>
      <c r="O5">
        <v>1</v>
      </c>
      <c r="P5" s="13">
        <v>11</v>
      </c>
      <c r="Q5" s="2">
        <v>0.282</v>
      </c>
      <c r="R5" s="2">
        <f t="shared" si="2"/>
        <v>0.4557823129251701</v>
      </c>
      <c r="S5" s="2">
        <f t="shared" si="3"/>
        <v>0.7241947515503746</v>
      </c>
    </row>
    <row r="6" spans="1:19" ht="13.5">
      <c r="A6">
        <v>5</v>
      </c>
      <c r="B6" t="s">
        <v>123</v>
      </c>
      <c r="C6">
        <v>141</v>
      </c>
      <c r="D6" s="2">
        <f t="shared" si="0"/>
        <v>0.19734345351043645</v>
      </c>
      <c r="E6">
        <v>527</v>
      </c>
      <c r="F6">
        <v>104</v>
      </c>
      <c r="G6">
        <v>17</v>
      </c>
      <c r="H6">
        <v>48</v>
      </c>
      <c r="I6" s="2">
        <f t="shared" si="1"/>
        <v>0.22545454545454546</v>
      </c>
      <c r="J6">
        <v>176</v>
      </c>
      <c r="K6">
        <v>20</v>
      </c>
      <c r="L6">
        <v>85</v>
      </c>
      <c r="M6">
        <v>0</v>
      </c>
      <c r="N6">
        <v>3</v>
      </c>
      <c r="O6">
        <v>1</v>
      </c>
      <c r="P6" s="13">
        <v>0</v>
      </c>
      <c r="Q6" s="2">
        <v>0.211</v>
      </c>
      <c r="R6" s="2">
        <f t="shared" si="2"/>
        <v>0.33396584440227706</v>
      </c>
      <c r="S6" s="2">
        <f t="shared" si="3"/>
        <v>0.5594203898568225</v>
      </c>
    </row>
    <row r="7" spans="1:19" ht="13.5">
      <c r="A7">
        <v>6</v>
      </c>
      <c r="B7" t="s">
        <v>199</v>
      </c>
      <c r="C7">
        <v>144</v>
      </c>
      <c r="D7" s="2">
        <f t="shared" si="0"/>
        <v>0.2990867579908676</v>
      </c>
      <c r="E7">
        <v>438</v>
      </c>
      <c r="F7">
        <v>131</v>
      </c>
      <c r="G7">
        <v>2</v>
      </c>
      <c r="H7">
        <v>31</v>
      </c>
      <c r="I7" s="2">
        <f t="shared" si="1"/>
        <v>0.3577405857740586</v>
      </c>
      <c r="J7">
        <v>174</v>
      </c>
      <c r="K7">
        <v>40</v>
      </c>
      <c r="L7">
        <v>43</v>
      </c>
      <c r="M7">
        <v>0</v>
      </c>
      <c r="N7">
        <v>0</v>
      </c>
      <c r="O7">
        <v>10</v>
      </c>
      <c r="P7" s="13">
        <v>6</v>
      </c>
      <c r="Q7" s="2">
        <v>0.3</v>
      </c>
      <c r="R7" s="2">
        <f t="shared" si="2"/>
        <v>0.3972602739726027</v>
      </c>
      <c r="S7" s="2">
        <f t="shared" si="3"/>
        <v>0.7550008597466613</v>
      </c>
    </row>
    <row r="8" spans="1:19" ht="13.5">
      <c r="A8">
        <v>7</v>
      </c>
      <c r="B8" t="s">
        <v>195</v>
      </c>
      <c r="C8">
        <v>144</v>
      </c>
      <c r="D8" s="2">
        <f t="shared" si="0"/>
        <v>0.20159151193633953</v>
      </c>
      <c r="E8">
        <v>377</v>
      </c>
      <c r="F8">
        <v>76</v>
      </c>
      <c r="G8">
        <v>12</v>
      </c>
      <c r="H8">
        <v>34</v>
      </c>
      <c r="I8" s="2">
        <f t="shared" si="1"/>
        <v>0.25495049504950495</v>
      </c>
      <c r="J8">
        <v>124</v>
      </c>
      <c r="K8">
        <v>27</v>
      </c>
      <c r="L8">
        <v>69</v>
      </c>
      <c r="M8">
        <v>0</v>
      </c>
      <c r="N8">
        <v>0</v>
      </c>
      <c r="O8">
        <v>10</v>
      </c>
      <c r="P8" s="13">
        <v>5</v>
      </c>
      <c r="Q8" s="2">
        <v>0.214</v>
      </c>
      <c r="R8" s="2">
        <f t="shared" si="2"/>
        <v>0.32891246684350134</v>
      </c>
      <c r="S8" s="2">
        <f t="shared" si="3"/>
        <v>0.5838629618930062</v>
      </c>
    </row>
    <row r="9" spans="1:19" ht="13.5">
      <c r="A9">
        <v>8</v>
      </c>
      <c r="B9" t="s">
        <v>128</v>
      </c>
      <c r="C9">
        <v>143</v>
      </c>
      <c r="D9" s="2">
        <f t="shared" si="0"/>
        <v>0.1839080459770115</v>
      </c>
      <c r="E9">
        <v>348</v>
      </c>
      <c r="F9">
        <v>64</v>
      </c>
      <c r="G9">
        <v>3</v>
      </c>
      <c r="H9">
        <v>19</v>
      </c>
      <c r="I9" s="2">
        <f t="shared" si="1"/>
        <v>0.23035230352303523</v>
      </c>
      <c r="J9">
        <v>91</v>
      </c>
      <c r="K9">
        <v>21</v>
      </c>
      <c r="L9">
        <v>50</v>
      </c>
      <c r="M9">
        <v>3</v>
      </c>
      <c r="N9">
        <v>0</v>
      </c>
      <c r="O9">
        <v>0</v>
      </c>
      <c r="P9" s="13">
        <v>2</v>
      </c>
      <c r="Q9" s="2">
        <v>0.2</v>
      </c>
      <c r="R9" s="2">
        <f t="shared" si="2"/>
        <v>0.2614942528735632</v>
      </c>
      <c r="S9" s="2">
        <f t="shared" si="3"/>
        <v>0.49184655639659847</v>
      </c>
    </row>
    <row r="10" spans="1:19" ht="13.5">
      <c r="A10" s="1">
        <v>9</v>
      </c>
      <c r="B10" t="s">
        <v>119</v>
      </c>
      <c r="C10">
        <v>144</v>
      </c>
      <c r="D10" s="2">
        <f t="shared" si="0"/>
        <v>0.2132564841498559</v>
      </c>
      <c r="E10">
        <v>347</v>
      </c>
      <c r="F10">
        <v>74</v>
      </c>
      <c r="G10">
        <v>1</v>
      </c>
      <c r="H10">
        <v>19</v>
      </c>
      <c r="I10" s="2">
        <f t="shared" si="1"/>
        <v>0.2288135593220339</v>
      </c>
      <c r="J10">
        <v>107</v>
      </c>
      <c r="K10">
        <v>7</v>
      </c>
      <c r="L10">
        <v>38</v>
      </c>
      <c r="M10">
        <v>6</v>
      </c>
      <c r="N10">
        <v>0</v>
      </c>
      <c r="O10">
        <v>4</v>
      </c>
      <c r="P10" s="13">
        <v>3</v>
      </c>
      <c r="Q10" s="2">
        <v>0.139</v>
      </c>
      <c r="R10" s="2">
        <f t="shared" si="2"/>
        <v>0.30835734870317005</v>
      </c>
      <c r="S10" s="2">
        <f t="shared" si="3"/>
        <v>0.537170908025204</v>
      </c>
    </row>
    <row r="11" spans="1:19" ht="13.5">
      <c r="A11" s="1" t="s">
        <v>1</v>
      </c>
      <c r="B11" t="s">
        <v>120</v>
      </c>
      <c r="C11">
        <v>124</v>
      </c>
      <c r="D11" s="2">
        <f t="shared" si="0"/>
        <v>0.2857142857142857</v>
      </c>
      <c r="E11">
        <v>147</v>
      </c>
      <c r="F11">
        <v>42</v>
      </c>
      <c r="G11">
        <v>1</v>
      </c>
      <c r="H11">
        <v>10</v>
      </c>
      <c r="I11" s="2">
        <f t="shared" si="1"/>
        <v>0.34375</v>
      </c>
      <c r="J11">
        <v>55</v>
      </c>
      <c r="K11">
        <v>13</v>
      </c>
      <c r="L11">
        <v>16</v>
      </c>
      <c r="M11">
        <v>0</v>
      </c>
      <c r="N11">
        <v>0</v>
      </c>
      <c r="O11">
        <v>3</v>
      </c>
      <c r="P11" s="13">
        <v>3</v>
      </c>
      <c r="Q11" s="2">
        <v>0.289</v>
      </c>
      <c r="R11" s="2">
        <f t="shared" si="2"/>
        <v>0.3741496598639456</v>
      </c>
      <c r="S11" s="2">
        <f t="shared" si="3"/>
        <v>0.7178996598639455</v>
      </c>
    </row>
    <row r="12" spans="1:19" ht="13.5">
      <c r="A12" s="1" t="s">
        <v>1</v>
      </c>
      <c r="B12" t="s">
        <v>213</v>
      </c>
      <c r="C12">
        <v>117</v>
      </c>
      <c r="D12" s="2">
        <f t="shared" si="0"/>
        <v>0.19327731092436976</v>
      </c>
      <c r="E12">
        <v>119</v>
      </c>
      <c r="F12">
        <v>23</v>
      </c>
      <c r="G12">
        <v>4</v>
      </c>
      <c r="H12">
        <v>13</v>
      </c>
      <c r="I12" s="2">
        <f t="shared" si="1"/>
        <v>0.2066115702479339</v>
      </c>
      <c r="J12">
        <v>40</v>
      </c>
      <c r="K12">
        <v>2</v>
      </c>
      <c r="L12">
        <v>23</v>
      </c>
      <c r="M12">
        <v>3</v>
      </c>
      <c r="N12">
        <v>0</v>
      </c>
      <c r="O12">
        <v>0</v>
      </c>
      <c r="P12" s="13">
        <v>0</v>
      </c>
      <c r="Q12" s="2">
        <v>0.25</v>
      </c>
      <c r="R12" s="2">
        <f t="shared" si="2"/>
        <v>0.33613445378151263</v>
      </c>
      <c r="S12" s="2">
        <f t="shared" si="3"/>
        <v>0.5427460240294465</v>
      </c>
    </row>
    <row r="13" spans="1:19" ht="13.5">
      <c r="A13" s="1" t="s">
        <v>1</v>
      </c>
      <c r="B13" t="s">
        <v>129</v>
      </c>
      <c r="C13">
        <v>77</v>
      </c>
      <c r="D13" s="2">
        <f t="shared" si="0"/>
        <v>0.3076923076923077</v>
      </c>
      <c r="E13">
        <v>78</v>
      </c>
      <c r="F13">
        <v>24</v>
      </c>
      <c r="G13">
        <v>2</v>
      </c>
      <c r="H13">
        <v>9</v>
      </c>
      <c r="I13" s="2">
        <f t="shared" si="1"/>
        <v>0.325</v>
      </c>
      <c r="J13">
        <v>38</v>
      </c>
      <c r="K13">
        <v>2</v>
      </c>
      <c r="L13">
        <v>3</v>
      </c>
      <c r="M13">
        <v>1</v>
      </c>
      <c r="N13">
        <v>0</v>
      </c>
      <c r="O13">
        <v>0</v>
      </c>
      <c r="P13" s="13">
        <v>4</v>
      </c>
      <c r="Q13" s="2">
        <v>0.353</v>
      </c>
      <c r="R13" s="2">
        <f t="shared" si="2"/>
        <v>0.48717948717948717</v>
      </c>
      <c r="S13" s="2">
        <f t="shared" si="3"/>
        <v>0.8121794871794872</v>
      </c>
    </row>
    <row r="14" spans="1:19" ht="13.5">
      <c r="A14" s="1" t="s">
        <v>1</v>
      </c>
      <c r="B14" t="s">
        <v>178</v>
      </c>
      <c r="C14">
        <v>128</v>
      </c>
      <c r="D14" s="2">
        <f t="shared" si="0"/>
        <v>0.17054263565891473</v>
      </c>
      <c r="E14">
        <v>129</v>
      </c>
      <c r="F14">
        <v>22</v>
      </c>
      <c r="G14">
        <v>7</v>
      </c>
      <c r="H14">
        <v>13</v>
      </c>
      <c r="I14" s="2">
        <f t="shared" si="1"/>
        <v>0.183206106870229</v>
      </c>
      <c r="J14">
        <v>48</v>
      </c>
      <c r="K14">
        <v>2</v>
      </c>
      <c r="L14">
        <v>28</v>
      </c>
      <c r="M14">
        <v>0</v>
      </c>
      <c r="N14">
        <v>0</v>
      </c>
      <c r="O14">
        <v>0</v>
      </c>
      <c r="P14" s="13">
        <v>0</v>
      </c>
      <c r="Q14" s="2">
        <v>0.167</v>
      </c>
      <c r="R14" s="2">
        <f t="shared" si="2"/>
        <v>0.37209302325581395</v>
      </c>
      <c r="S14" s="2">
        <f t="shared" si="3"/>
        <v>0.5552991301260429</v>
      </c>
    </row>
    <row r="15" spans="1:19" ht="13.5">
      <c r="A15" s="1" t="s">
        <v>1</v>
      </c>
      <c r="B15" t="s">
        <v>158</v>
      </c>
      <c r="C15">
        <v>124</v>
      </c>
      <c r="D15" s="2">
        <f t="shared" si="0"/>
        <v>0.23684210526315788</v>
      </c>
      <c r="E15">
        <v>114</v>
      </c>
      <c r="F15">
        <v>27</v>
      </c>
      <c r="G15">
        <v>0</v>
      </c>
      <c r="H15">
        <v>6</v>
      </c>
      <c r="I15" s="2">
        <f t="shared" si="1"/>
        <v>0.275</v>
      </c>
      <c r="J15">
        <v>31</v>
      </c>
      <c r="K15">
        <v>6</v>
      </c>
      <c r="L15">
        <v>18</v>
      </c>
      <c r="M15">
        <v>4</v>
      </c>
      <c r="N15">
        <v>0</v>
      </c>
      <c r="O15">
        <v>0</v>
      </c>
      <c r="P15" s="13">
        <v>0</v>
      </c>
      <c r="Q15" s="2">
        <v>0.167</v>
      </c>
      <c r="R15" s="2">
        <f t="shared" si="2"/>
        <v>0.2719298245614035</v>
      </c>
      <c r="S15" s="2">
        <f t="shared" si="3"/>
        <v>0.5469298245614036</v>
      </c>
    </row>
    <row r="16" spans="1:19" ht="13.5">
      <c r="A16" s="1" t="s">
        <v>1</v>
      </c>
      <c r="B16" t="s">
        <v>131</v>
      </c>
      <c r="C16">
        <v>111</v>
      </c>
      <c r="D16" s="2">
        <f t="shared" si="0"/>
        <v>0.21621621621621623</v>
      </c>
      <c r="E16">
        <v>148</v>
      </c>
      <c r="F16">
        <v>32</v>
      </c>
      <c r="G16">
        <v>1</v>
      </c>
      <c r="H16">
        <v>11</v>
      </c>
      <c r="I16" s="2">
        <f t="shared" si="1"/>
        <v>0.24183006535947713</v>
      </c>
      <c r="J16">
        <v>44</v>
      </c>
      <c r="K16">
        <v>5</v>
      </c>
      <c r="L16">
        <v>13</v>
      </c>
      <c r="M16">
        <v>0</v>
      </c>
      <c r="N16">
        <v>0</v>
      </c>
      <c r="O16">
        <v>5</v>
      </c>
      <c r="P16" s="13">
        <v>1</v>
      </c>
      <c r="Q16" s="2">
        <v>0.387</v>
      </c>
      <c r="R16" s="2">
        <f t="shared" si="2"/>
        <v>0.2972972972972973</v>
      </c>
      <c r="S16" s="2">
        <f t="shared" si="3"/>
        <v>0.5391273626567744</v>
      </c>
    </row>
    <row r="17" spans="1:19" ht="13.5">
      <c r="A17" s="1" t="s">
        <v>1</v>
      </c>
      <c r="B17" t="s">
        <v>124</v>
      </c>
      <c r="C17">
        <v>86</v>
      </c>
      <c r="D17" s="2">
        <f t="shared" si="0"/>
        <v>0.23404255319148937</v>
      </c>
      <c r="E17">
        <v>94</v>
      </c>
      <c r="F17">
        <v>22</v>
      </c>
      <c r="G17">
        <v>1</v>
      </c>
      <c r="H17">
        <v>10</v>
      </c>
      <c r="I17" s="2">
        <f t="shared" si="1"/>
        <v>0.3113207547169811</v>
      </c>
      <c r="J17">
        <v>28</v>
      </c>
      <c r="K17">
        <v>11</v>
      </c>
      <c r="L17">
        <v>9</v>
      </c>
      <c r="M17">
        <v>3</v>
      </c>
      <c r="N17">
        <v>1</v>
      </c>
      <c r="O17">
        <v>0</v>
      </c>
      <c r="P17" s="13">
        <v>1</v>
      </c>
      <c r="Q17" s="2">
        <v>0.304</v>
      </c>
      <c r="R17" s="2">
        <f t="shared" si="2"/>
        <v>0.2978723404255319</v>
      </c>
      <c r="S17" s="2">
        <f t="shared" si="3"/>
        <v>0.6091930951425131</v>
      </c>
    </row>
    <row r="18" spans="1:19" ht="13.5">
      <c r="A18" s="1" t="s">
        <v>49</v>
      </c>
      <c r="B18" t="s">
        <v>210</v>
      </c>
      <c r="C18">
        <v>7</v>
      </c>
      <c r="D18" s="2">
        <f>F18/E18</f>
        <v>0</v>
      </c>
      <c r="E18">
        <v>6</v>
      </c>
      <c r="F18">
        <v>0</v>
      </c>
      <c r="G18">
        <v>0</v>
      </c>
      <c r="H18">
        <v>1</v>
      </c>
      <c r="I18" s="2">
        <f>(F18+K18)/(E18+K18+N18)</f>
        <v>0</v>
      </c>
      <c r="J18">
        <v>0</v>
      </c>
      <c r="K18">
        <v>0</v>
      </c>
      <c r="L18">
        <v>0</v>
      </c>
      <c r="M18">
        <v>0</v>
      </c>
      <c r="N18">
        <v>1</v>
      </c>
      <c r="O18">
        <v>0</v>
      </c>
      <c r="P18" s="13">
        <v>0</v>
      </c>
      <c r="Q18" s="2">
        <v>0</v>
      </c>
      <c r="R18" s="2">
        <f>J18/E18</f>
        <v>0</v>
      </c>
      <c r="S18" s="2">
        <f>I18+R18</f>
        <v>0</v>
      </c>
    </row>
    <row r="19" spans="1:19" ht="13.5">
      <c r="A19" s="1" t="s">
        <v>49</v>
      </c>
      <c r="B19" t="s">
        <v>215</v>
      </c>
      <c r="C19" s="16" t="s">
        <v>54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</row>
    <row r="20" spans="1:19" ht="13.5">
      <c r="A20" s="1" t="s">
        <v>49</v>
      </c>
      <c r="B20" t="s">
        <v>155</v>
      </c>
      <c r="C20" s="16" t="s">
        <v>54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</row>
    <row r="21" spans="1:19" ht="13.5">
      <c r="A21" s="1" t="s">
        <v>49</v>
      </c>
      <c r="B21" t="s">
        <v>156</v>
      </c>
      <c r="C21" s="16" t="s">
        <v>54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</row>
    <row r="22" spans="1:18" ht="13.5">
      <c r="A22" s="1"/>
      <c r="D22" s="2"/>
      <c r="I22" s="2"/>
      <c r="P22" s="2"/>
      <c r="Q22" s="2"/>
      <c r="R22" s="2"/>
    </row>
    <row r="24" spans="1:21" ht="13.5">
      <c r="A24" s="1" t="s">
        <v>14</v>
      </c>
      <c r="C24" t="s">
        <v>12</v>
      </c>
      <c r="D24" t="s">
        <v>27</v>
      </c>
      <c r="E24" t="s">
        <v>15</v>
      </c>
      <c r="F24" t="s">
        <v>16</v>
      </c>
      <c r="G24" t="s">
        <v>17</v>
      </c>
      <c r="H24" t="s">
        <v>18</v>
      </c>
      <c r="I24" t="s">
        <v>19</v>
      </c>
      <c r="J24" t="s">
        <v>20</v>
      </c>
      <c r="K24" t="s">
        <v>21</v>
      </c>
      <c r="L24" t="s">
        <v>57</v>
      </c>
      <c r="M24" t="s">
        <v>22</v>
      </c>
      <c r="N24" t="s">
        <v>29</v>
      </c>
      <c r="O24" t="s">
        <v>28</v>
      </c>
      <c r="P24" t="s">
        <v>30</v>
      </c>
      <c r="Q24" t="s">
        <v>31</v>
      </c>
      <c r="R24" t="s">
        <v>32</v>
      </c>
      <c r="S24" t="s">
        <v>33</v>
      </c>
      <c r="T24" t="s">
        <v>47</v>
      </c>
      <c r="U24" t="s">
        <v>48</v>
      </c>
    </row>
    <row r="25" spans="1:21" ht="13.5">
      <c r="A25" s="1" t="s">
        <v>50</v>
      </c>
      <c r="B25" t="s">
        <v>161</v>
      </c>
      <c r="C25">
        <v>28</v>
      </c>
      <c r="D25" s="3">
        <f>S25/J25*9</f>
        <v>3.477638640429338</v>
      </c>
      <c r="E25">
        <v>15</v>
      </c>
      <c r="F25">
        <v>9</v>
      </c>
      <c r="G25">
        <v>0</v>
      </c>
      <c r="H25">
        <v>0</v>
      </c>
      <c r="I25" s="2">
        <f>E25/(E25+F25)</f>
        <v>0.625</v>
      </c>
      <c r="J25" s="7">
        <v>186.33333333333334</v>
      </c>
      <c r="K25">
        <v>4</v>
      </c>
      <c r="L25">
        <v>765</v>
      </c>
      <c r="M25">
        <v>171</v>
      </c>
      <c r="N25">
        <v>132</v>
      </c>
      <c r="O25">
        <v>25</v>
      </c>
      <c r="P25">
        <v>5</v>
      </c>
      <c r="Q25">
        <v>15</v>
      </c>
      <c r="R25">
        <v>75</v>
      </c>
      <c r="S25">
        <v>72</v>
      </c>
      <c r="T25" s="3">
        <f>(M25+O25)/J25</f>
        <v>1.0518783542039356</v>
      </c>
      <c r="U25" s="3">
        <f>N25/J25*9</f>
        <v>6.375670840787119</v>
      </c>
    </row>
    <row r="26" spans="1:21" ht="13.5">
      <c r="A26" s="1" t="s">
        <v>50</v>
      </c>
      <c r="B26" t="s">
        <v>207</v>
      </c>
      <c r="C26">
        <v>28</v>
      </c>
      <c r="D26" s="3">
        <f aca="true" t="shared" si="4" ref="D26:D36">S26/J26*9</f>
        <v>5.12366737739872</v>
      </c>
      <c r="E26">
        <v>6</v>
      </c>
      <c r="F26">
        <v>11</v>
      </c>
      <c r="G26">
        <v>0</v>
      </c>
      <c r="H26">
        <v>0</v>
      </c>
      <c r="I26" s="2">
        <f aca="true" t="shared" si="5" ref="I26:I36">E26/(E26+F26)</f>
        <v>0.35294117647058826</v>
      </c>
      <c r="J26" s="7">
        <v>156.33333333333334</v>
      </c>
      <c r="K26">
        <v>2</v>
      </c>
      <c r="L26">
        <v>684</v>
      </c>
      <c r="M26">
        <v>179</v>
      </c>
      <c r="N26">
        <v>48</v>
      </c>
      <c r="O26">
        <v>30</v>
      </c>
      <c r="P26">
        <v>6</v>
      </c>
      <c r="Q26">
        <v>19</v>
      </c>
      <c r="R26">
        <v>93</v>
      </c>
      <c r="S26">
        <v>89</v>
      </c>
      <c r="T26" s="3">
        <f aca="true" t="shared" si="6" ref="T26:T36">(M26+O26)/J26</f>
        <v>1.3368869936034113</v>
      </c>
      <c r="U26" s="3">
        <f aca="true" t="shared" si="7" ref="U26:U36">N26/J26*9</f>
        <v>2.7633262260127927</v>
      </c>
    </row>
    <row r="27" spans="1:21" ht="13.5">
      <c r="A27" s="1" t="s">
        <v>50</v>
      </c>
      <c r="B27" t="s">
        <v>144</v>
      </c>
      <c r="C27">
        <v>28</v>
      </c>
      <c r="D27" s="3">
        <f t="shared" si="4"/>
        <v>4.140000000000001</v>
      </c>
      <c r="E27">
        <v>9</v>
      </c>
      <c r="F27">
        <v>12</v>
      </c>
      <c r="G27">
        <v>0</v>
      </c>
      <c r="H27">
        <v>0</v>
      </c>
      <c r="I27" s="2">
        <f t="shared" si="5"/>
        <v>0.42857142857142855</v>
      </c>
      <c r="J27" s="7">
        <v>150</v>
      </c>
      <c r="K27">
        <v>3</v>
      </c>
      <c r="L27">
        <v>653</v>
      </c>
      <c r="M27">
        <v>155</v>
      </c>
      <c r="N27">
        <v>83</v>
      </c>
      <c r="O27">
        <v>38</v>
      </c>
      <c r="P27">
        <v>4</v>
      </c>
      <c r="Q27">
        <v>15</v>
      </c>
      <c r="R27">
        <v>72</v>
      </c>
      <c r="S27">
        <v>69</v>
      </c>
      <c r="T27" s="3">
        <f t="shared" si="6"/>
        <v>1.2866666666666666</v>
      </c>
      <c r="U27" s="3">
        <f t="shared" si="7"/>
        <v>4.98</v>
      </c>
    </row>
    <row r="28" spans="1:21" ht="13.5">
      <c r="A28" s="1" t="s">
        <v>50</v>
      </c>
      <c r="B28" t="s">
        <v>182</v>
      </c>
      <c r="C28">
        <v>27</v>
      </c>
      <c r="D28" s="3">
        <f t="shared" si="4"/>
        <v>4.025844930417495</v>
      </c>
      <c r="E28">
        <v>8</v>
      </c>
      <c r="F28">
        <v>13</v>
      </c>
      <c r="G28">
        <v>0</v>
      </c>
      <c r="H28">
        <v>0</v>
      </c>
      <c r="I28" s="2">
        <f t="shared" si="5"/>
        <v>0.38095238095238093</v>
      </c>
      <c r="J28" s="7">
        <v>167.66666666666666</v>
      </c>
      <c r="K28">
        <v>3</v>
      </c>
      <c r="L28">
        <v>698</v>
      </c>
      <c r="M28">
        <v>153</v>
      </c>
      <c r="N28">
        <v>130</v>
      </c>
      <c r="O28">
        <v>40</v>
      </c>
      <c r="P28">
        <v>1</v>
      </c>
      <c r="Q28">
        <v>21</v>
      </c>
      <c r="R28">
        <v>79</v>
      </c>
      <c r="S28">
        <v>75</v>
      </c>
      <c r="T28" s="3">
        <f t="shared" si="6"/>
        <v>1.1510934393638173</v>
      </c>
      <c r="U28" s="3">
        <f t="shared" si="7"/>
        <v>6.9781312127236585</v>
      </c>
    </row>
    <row r="29" spans="1:21" ht="13.5">
      <c r="A29" s="1" t="s">
        <v>50</v>
      </c>
      <c r="B29" t="s">
        <v>193</v>
      </c>
      <c r="C29">
        <v>27</v>
      </c>
      <c r="D29" s="3">
        <f t="shared" si="4"/>
        <v>5.454545454545455</v>
      </c>
      <c r="E29">
        <v>3</v>
      </c>
      <c r="F29">
        <v>7</v>
      </c>
      <c r="G29">
        <v>0</v>
      </c>
      <c r="H29">
        <v>0</v>
      </c>
      <c r="I29" s="2">
        <f t="shared" si="5"/>
        <v>0.3</v>
      </c>
      <c r="J29" s="7">
        <v>132</v>
      </c>
      <c r="K29">
        <v>0</v>
      </c>
      <c r="L29">
        <v>607</v>
      </c>
      <c r="M29">
        <v>141</v>
      </c>
      <c r="N29">
        <v>93</v>
      </c>
      <c r="O29">
        <v>58</v>
      </c>
      <c r="P29">
        <v>11</v>
      </c>
      <c r="Q29">
        <v>15</v>
      </c>
      <c r="R29">
        <v>84</v>
      </c>
      <c r="S29">
        <v>80</v>
      </c>
      <c r="T29" s="3">
        <f t="shared" si="6"/>
        <v>1.5075757575757576</v>
      </c>
      <c r="U29" s="3">
        <f t="shared" si="7"/>
        <v>6.340909090909092</v>
      </c>
    </row>
    <row r="30" spans="1:21" ht="13.5">
      <c r="A30" s="1" t="s">
        <v>50</v>
      </c>
      <c r="B30" t="s">
        <v>137</v>
      </c>
      <c r="C30">
        <v>6</v>
      </c>
      <c r="D30" s="3">
        <f t="shared" si="4"/>
        <v>3.5327102803738324</v>
      </c>
      <c r="E30">
        <v>1</v>
      </c>
      <c r="F30">
        <v>2</v>
      </c>
      <c r="G30">
        <v>0</v>
      </c>
      <c r="H30">
        <v>0</v>
      </c>
      <c r="I30" s="2">
        <f t="shared" si="5"/>
        <v>0.3333333333333333</v>
      </c>
      <c r="J30" s="7">
        <v>35.666666666666664</v>
      </c>
      <c r="K30">
        <v>0</v>
      </c>
      <c r="L30">
        <v>151</v>
      </c>
      <c r="M30">
        <v>32</v>
      </c>
      <c r="N30">
        <v>8</v>
      </c>
      <c r="O30">
        <v>13</v>
      </c>
      <c r="P30">
        <v>1</v>
      </c>
      <c r="Q30">
        <v>4</v>
      </c>
      <c r="R30">
        <v>14</v>
      </c>
      <c r="S30">
        <v>14</v>
      </c>
      <c r="T30" s="3">
        <f t="shared" si="6"/>
        <v>1.2616822429906542</v>
      </c>
      <c r="U30" s="3">
        <f t="shared" si="7"/>
        <v>2.018691588785047</v>
      </c>
    </row>
    <row r="31" spans="1:21" ht="13.5">
      <c r="A31" s="1" t="s">
        <v>51</v>
      </c>
      <c r="B31" t="s">
        <v>165</v>
      </c>
      <c r="C31">
        <v>27</v>
      </c>
      <c r="D31" s="3">
        <f t="shared" si="4"/>
        <v>3.5121951219512195</v>
      </c>
      <c r="E31">
        <v>2</v>
      </c>
      <c r="F31">
        <v>3</v>
      </c>
      <c r="G31">
        <v>0</v>
      </c>
      <c r="H31">
        <v>5</v>
      </c>
      <c r="I31" s="2">
        <f t="shared" si="5"/>
        <v>0.4</v>
      </c>
      <c r="J31" s="7">
        <v>41</v>
      </c>
      <c r="K31">
        <v>0</v>
      </c>
      <c r="L31">
        <v>175</v>
      </c>
      <c r="M31">
        <v>44</v>
      </c>
      <c r="N31">
        <v>31</v>
      </c>
      <c r="O31">
        <v>7</v>
      </c>
      <c r="P31">
        <v>0</v>
      </c>
      <c r="Q31">
        <v>3</v>
      </c>
      <c r="R31">
        <v>16</v>
      </c>
      <c r="S31">
        <v>16</v>
      </c>
      <c r="T31" s="3">
        <f t="shared" si="6"/>
        <v>1.2439024390243902</v>
      </c>
      <c r="U31" s="3">
        <f t="shared" si="7"/>
        <v>6.804878048780488</v>
      </c>
    </row>
    <row r="32" spans="1:21" ht="13.5">
      <c r="A32" s="1" t="s">
        <v>51</v>
      </c>
      <c r="B32" t="s">
        <v>198</v>
      </c>
      <c r="C32">
        <v>36</v>
      </c>
      <c r="D32" s="3">
        <f t="shared" si="4"/>
        <v>4.45360824742268</v>
      </c>
      <c r="E32">
        <v>1</v>
      </c>
      <c r="F32">
        <v>2</v>
      </c>
      <c r="G32">
        <v>3</v>
      </c>
      <c r="H32">
        <v>3</v>
      </c>
      <c r="I32" s="2">
        <f t="shared" si="5"/>
        <v>0.3333333333333333</v>
      </c>
      <c r="J32" s="7">
        <v>64.66666666666667</v>
      </c>
      <c r="K32">
        <v>0</v>
      </c>
      <c r="L32">
        <v>268</v>
      </c>
      <c r="M32">
        <v>54</v>
      </c>
      <c r="N32">
        <v>29</v>
      </c>
      <c r="O32">
        <v>17</v>
      </c>
      <c r="P32">
        <v>2</v>
      </c>
      <c r="Q32">
        <v>10</v>
      </c>
      <c r="R32">
        <v>32</v>
      </c>
      <c r="S32">
        <v>32</v>
      </c>
      <c r="T32" s="3">
        <f t="shared" si="6"/>
        <v>1.0979381443298968</v>
      </c>
      <c r="U32" s="3">
        <f t="shared" si="7"/>
        <v>4.036082474226804</v>
      </c>
    </row>
    <row r="33" spans="1:21" ht="13.5">
      <c r="A33" s="1" t="s">
        <v>51</v>
      </c>
      <c r="B33" t="s">
        <v>169</v>
      </c>
      <c r="C33">
        <v>41</v>
      </c>
      <c r="D33" s="3">
        <f t="shared" si="4"/>
        <v>3.044117647058824</v>
      </c>
      <c r="E33">
        <v>2</v>
      </c>
      <c r="F33">
        <v>2</v>
      </c>
      <c r="G33">
        <v>0</v>
      </c>
      <c r="H33">
        <v>4</v>
      </c>
      <c r="I33" s="2">
        <f t="shared" si="5"/>
        <v>0.5</v>
      </c>
      <c r="J33" s="7">
        <v>68</v>
      </c>
      <c r="K33">
        <v>0</v>
      </c>
      <c r="L33">
        <v>272</v>
      </c>
      <c r="M33">
        <v>57</v>
      </c>
      <c r="N33">
        <v>22</v>
      </c>
      <c r="O33">
        <v>14</v>
      </c>
      <c r="P33">
        <v>1</v>
      </c>
      <c r="Q33">
        <v>9</v>
      </c>
      <c r="R33">
        <v>23</v>
      </c>
      <c r="S33">
        <v>23</v>
      </c>
      <c r="T33" s="3">
        <f t="shared" si="6"/>
        <v>1.0441176470588236</v>
      </c>
      <c r="U33" s="3">
        <f t="shared" si="7"/>
        <v>2.9117647058823533</v>
      </c>
    </row>
    <row r="34" spans="1:21" ht="13.5">
      <c r="A34" s="1" t="s">
        <v>58</v>
      </c>
      <c r="B34" t="s">
        <v>164</v>
      </c>
      <c r="C34">
        <v>36</v>
      </c>
      <c r="D34" s="3">
        <f t="shared" si="4"/>
        <v>3.8322580645161293</v>
      </c>
      <c r="E34">
        <v>4</v>
      </c>
      <c r="F34">
        <v>6</v>
      </c>
      <c r="G34">
        <v>1</v>
      </c>
      <c r="H34">
        <v>6</v>
      </c>
      <c r="I34" s="2">
        <f t="shared" si="5"/>
        <v>0.4</v>
      </c>
      <c r="J34" s="7">
        <v>51.666666666666664</v>
      </c>
      <c r="K34">
        <v>0</v>
      </c>
      <c r="L34">
        <v>211</v>
      </c>
      <c r="M34">
        <v>43</v>
      </c>
      <c r="N34">
        <v>26</v>
      </c>
      <c r="O34">
        <v>11</v>
      </c>
      <c r="P34">
        <v>1</v>
      </c>
      <c r="Q34">
        <v>4</v>
      </c>
      <c r="R34">
        <v>22</v>
      </c>
      <c r="S34">
        <v>22</v>
      </c>
      <c r="T34" s="3">
        <f t="shared" si="6"/>
        <v>1.0451612903225806</v>
      </c>
      <c r="U34" s="3">
        <f t="shared" si="7"/>
        <v>4.529032258064516</v>
      </c>
    </row>
    <row r="35" spans="1:21" ht="13.5">
      <c r="A35" s="1" t="s">
        <v>52</v>
      </c>
      <c r="B35" t="s">
        <v>185</v>
      </c>
      <c r="C35">
        <v>42</v>
      </c>
      <c r="D35" s="3">
        <f t="shared" si="4"/>
        <v>4.35</v>
      </c>
      <c r="E35">
        <v>4</v>
      </c>
      <c r="F35">
        <v>4</v>
      </c>
      <c r="G35">
        <v>1</v>
      </c>
      <c r="H35">
        <v>5</v>
      </c>
      <c r="I35" s="2">
        <f t="shared" si="5"/>
        <v>0.5</v>
      </c>
      <c r="J35" s="7">
        <v>60</v>
      </c>
      <c r="K35">
        <v>0</v>
      </c>
      <c r="L35">
        <v>263</v>
      </c>
      <c r="M35">
        <v>70</v>
      </c>
      <c r="N35">
        <v>27</v>
      </c>
      <c r="O35">
        <v>14</v>
      </c>
      <c r="P35">
        <v>1</v>
      </c>
      <c r="Q35">
        <v>7</v>
      </c>
      <c r="R35">
        <v>30</v>
      </c>
      <c r="S35">
        <v>29</v>
      </c>
      <c r="T35" s="3">
        <f t="shared" si="6"/>
        <v>1.4</v>
      </c>
      <c r="U35" s="3">
        <f t="shared" si="7"/>
        <v>4.05</v>
      </c>
    </row>
    <row r="36" spans="1:21" ht="13.5">
      <c r="A36" s="1" t="s">
        <v>53</v>
      </c>
      <c r="B36" t="s">
        <v>197</v>
      </c>
      <c r="C36">
        <v>33</v>
      </c>
      <c r="D36" s="3">
        <f t="shared" si="4"/>
        <v>2.877049180327869</v>
      </c>
      <c r="E36">
        <v>1</v>
      </c>
      <c r="F36">
        <v>2</v>
      </c>
      <c r="G36">
        <v>26</v>
      </c>
      <c r="H36">
        <v>2</v>
      </c>
      <c r="I36" s="2">
        <f t="shared" si="5"/>
        <v>0.3333333333333333</v>
      </c>
      <c r="J36" s="7">
        <v>40.666666666666664</v>
      </c>
      <c r="K36">
        <v>0</v>
      </c>
      <c r="L36">
        <v>176</v>
      </c>
      <c r="M36">
        <v>45</v>
      </c>
      <c r="N36">
        <v>14</v>
      </c>
      <c r="O36">
        <v>5</v>
      </c>
      <c r="P36">
        <v>0</v>
      </c>
      <c r="Q36">
        <v>3</v>
      </c>
      <c r="R36">
        <v>14</v>
      </c>
      <c r="S36">
        <v>13</v>
      </c>
      <c r="T36" s="3">
        <f t="shared" si="6"/>
        <v>1.2295081967213115</v>
      </c>
      <c r="U36" s="3">
        <f t="shared" si="7"/>
        <v>3.098360655737705</v>
      </c>
    </row>
    <row r="37" spans="1:21" ht="13.5">
      <c r="A37" s="1" t="s">
        <v>49</v>
      </c>
      <c r="B37" t="s">
        <v>162</v>
      </c>
      <c r="C37">
        <v>15</v>
      </c>
      <c r="D37" s="3">
        <f>S37/J37*9</f>
        <v>3.752542372881356</v>
      </c>
      <c r="E37">
        <v>6</v>
      </c>
      <c r="F37">
        <v>7</v>
      </c>
      <c r="G37">
        <v>0</v>
      </c>
      <c r="H37">
        <v>0</v>
      </c>
      <c r="I37" s="2">
        <f>E37/(E37+F37)</f>
        <v>0.46153846153846156</v>
      </c>
      <c r="J37" s="7">
        <v>98.33333333333333</v>
      </c>
      <c r="K37">
        <v>1</v>
      </c>
      <c r="L37">
        <v>408</v>
      </c>
      <c r="M37">
        <v>99</v>
      </c>
      <c r="N37">
        <v>37</v>
      </c>
      <c r="O37">
        <v>15</v>
      </c>
      <c r="P37">
        <v>4</v>
      </c>
      <c r="Q37">
        <v>8</v>
      </c>
      <c r="R37">
        <v>41</v>
      </c>
      <c r="S37">
        <v>41</v>
      </c>
      <c r="T37" s="3">
        <f>(M37+O37)/J37</f>
        <v>1.1593220338983052</v>
      </c>
      <c r="U37" s="3">
        <f>N37/J37*9</f>
        <v>3.386440677966102</v>
      </c>
    </row>
    <row r="38" spans="1:21" ht="13.5">
      <c r="A38" s="1" t="s">
        <v>49</v>
      </c>
      <c r="B38" t="s">
        <v>171</v>
      </c>
      <c r="C38">
        <v>13</v>
      </c>
      <c r="D38" s="3">
        <f>S38/J38*9</f>
        <v>5.25</v>
      </c>
      <c r="E38">
        <v>0</v>
      </c>
      <c r="F38">
        <v>2</v>
      </c>
      <c r="G38">
        <v>0</v>
      </c>
      <c r="H38">
        <v>1</v>
      </c>
      <c r="I38" s="2">
        <f>E38/(E38+F38)</f>
        <v>0</v>
      </c>
      <c r="J38" s="7">
        <v>24</v>
      </c>
      <c r="K38">
        <v>0</v>
      </c>
      <c r="L38">
        <v>105</v>
      </c>
      <c r="M38">
        <v>28</v>
      </c>
      <c r="N38">
        <v>6</v>
      </c>
      <c r="O38">
        <v>2</v>
      </c>
      <c r="P38">
        <v>0</v>
      </c>
      <c r="Q38">
        <v>2</v>
      </c>
      <c r="R38">
        <v>15</v>
      </c>
      <c r="S38">
        <v>14</v>
      </c>
      <c r="T38" s="3">
        <f>(M38+O38)/J38</f>
        <v>1.25</v>
      </c>
      <c r="U38" s="3">
        <f>N38/J38*9</f>
        <v>2.25</v>
      </c>
    </row>
    <row r="39" spans="1:21" ht="13.5">
      <c r="A39" s="1" t="s">
        <v>49</v>
      </c>
      <c r="B39" t="s">
        <v>136</v>
      </c>
      <c r="C39" s="16" t="s">
        <v>55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</row>
    <row r="40" spans="1:21" ht="13.5">
      <c r="A40" s="1" t="s">
        <v>49</v>
      </c>
      <c r="B40" t="s">
        <v>170</v>
      </c>
      <c r="C40" s="16" t="s">
        <v>55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</row>
  </sheetData>
  <sheetProtection/>
  <mergeCells count="5">
    <mergeCell ref="C19:S19"/>
    <mergeCell ref="C20:S20"/>
    <mergeCell ref="C21:S21"/>
    <mergeCell ref="C39:U39"/>
    <mergeCell ref="C40:U40"/>
  </mergeCells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V241"/>
  <sheetViews>
    <sheetView zoomScalePageLayoutView="0" workbookViewId="0" topLeftCell="A1">
      <selection activeCell="A2" sqref="A2"/>
    </sheetView>
  </sheetViews>
  <sheetFormatPr defaultColWidth="9.00390625" defaultRowHeight="13.5"/>
  <sheetData>
    <row r="2" spans="1:22" ht="13.5">
      <c r="A2" s="14"/>
      <c r="D2" s="2"/>
      <c r="I2" s="2"/>
      <c r="P2" s="13"/>
      <c r="Q2" s="2"/>
      <c r="R2" s="2"/>
      <c r="S2" s="2"/>
      <c r="T2" s="3"/>
      <c r="U2" s="3"/>
      <c r="V2" s="3"/>
    </row>
    <row r="3" spans="1:22" ht="13.5">
      <c r="A3" s="14"/>
      <c r="D3" s="2"/>
      <c r="I3" s="2"/>
      <c r="P3" s="13"/>
      <c r="Q3" s="2"/>
      <c r="R3" s="2"/>
      <c r="S3" s="2"/>
      <c r="T3" s="3"/>
      <c r="U3" s="3"/>
      <c r="V3" s="3"/>
    </row>
    <row r="4" spans="1:22" ht="13.5">
      <c r="A4" s="14"/>
      <c r="D4" s="2"/>
      <c r="I4" s="2"/>
      <c r="P4" s="13"/>
      <c r="Q4" s="2"/>
      <c r="R4" s="2"/>
      <c r="S4" s="2"/>
      <c r="T4" s="3"/>
      <c r="U4" s="3"/>
      <c r="V4" s="3"/>
    </row>
    <row r="5" spans="1:22" ht="13.5">
      <c r="A5" s="14"/>
      <c r="D5" s="2"/>
      <c r="I5" s="2"/>
      <c r="P5" s="13"/>
      <c r="Q5" s="2"/>
      <c r="R5" s="2"/>
      <c r="S5" s="2"/>
      <c r="T5" s="3"/>
      <c r="U5" s="3"/>
      <c r="V5" s="3"/>
    </row>
    <row r="6" spans="1:22" ht="13.5">
      <c r="A6" s="14"/>
      <c r="D6" s="2"/>
      <c r="I6" s="2"/>
      <c r="P6" s="13"/>
      <c r="Q6" s="2"/>
      <c r="R6" s="2"/>
      <c r="S6" s="2"/>
      <c r="T6" s="3"/>
      <c r="U6" s="3"/>
      <c r="V6" s="3"/>
    </row>
    <row r="7" spans="1:22" ht="13.5">
      <c r="A7" s="14"/>
      <c r="D7" s="2"/>
      <c r="I7" s="2"/>
      <c r="P7" s="13"/>
      <c r="Q7" s="2"/>
      <c r="R7" s="2"/>
      <c r="S7" s="2"/>
      <c r="T7" s="3"/>
      <c r="U7" s="3"/>
      <c r="V7" s="3"/>
    </row>
    <row r="8" spans="1:22" ht="13.5">
      <c r="A8" s="14"/>
      <c r="D8" s="2"/>
      <c r="I8" s="2"/>
      <c r="P8" s="13"/>
      <c r="Q8" s="2"/>
      <c r="R8" s="2"/>
      <c r="S8" s="2"/>
      <c r="T8" s="3"/>
      <c r="U8" s="3"/>
      <c r="V8" s="3"/>
    </row>
    <row r="9" spans="1:22" ht="13.5">
      <c r="A9" s="14"/>
      <c r="D9" s="2"/>
      <c r="I9" s="2"/>
      <c r="P9" s="13"/>
      <c r="Q9" s="2"/>
      <c r="R9" s="2"/>
      <c r="S9" s="2"/>
      <c r="T9" s="3"/>
      <c r="U9" s="3"/>
      <c r="V9" s="3"/>
    </row>
    <row r="10" spans="1:22" ht="13.5">
      <c r="A10" s="14"/>
      <c r="D10" s="2"/>
      <c r="I10" s="2"/>
      <c r="P10" s="13"/>
      <c r="Q10" s="2"/>
      <c r="R10" s="2"/>
      <c r="S10" s="2"/>
      <c r="T10" s="3"/>
      <c r="U10" s="3"/>
      <c r="V10" s="3"/>
    </row>
    <row r="11" spans="1:22" ht="13.5">
      <c r="A11" s="14"/>
      <c r="D11" s="2"/>
      <c r="I11" s="2"/>
      <c r="P11" s="13"/>
      <c r="Q11" s="2"/>
      <c r="R11" s="2"/>
      <c r="S11" s="2"/>
      <c r="T11" s="3"/>
      <c r="U11" s="3"/>
      <c r="V11" s="3"/>
    </row>
    <row r="12" spans="1:22" ht="13.5">
      <c r="A12" s="14"/>
      <c r="D12" s="2"/>
      <c r="I12" s="2"/>
      <c r="P12" s="13"/>
      <c r="Q12" s="2"/>
      <c r="R12" s="2"/>
      <c r="S12" s="2"/>
      <c r="T12" s="3"/>
      <c r="U12" s="3"/>
      <c r="V12" s="3"/>
    </row>
    <row r="13" spans="1:22" ht="13.5">
      <c r="A13" s="14"/>
      <c r="D13" s="2"/>
      <c r="I13" s="2"/>
      <c r="P13" s="13"/>
      <c r="Q13" s="2"/>
      <c r="R13" s="2"/>
      <c r="S13" s="2"/>
      <c r="T13" s="3"/>
      <c r="U13" s="3"/>
      <c r="V13" s="3"/>
    </row>
    <row r="14" spans="1:22" ht="13.5">
      <c r="A14" s="14"/>
      <c r="D14" s="2"/>
      <c r="I14" s="2"/>
      <c r="P14" s="13"/>
      <c r="Q14" s="2"/>
      <c r="R14" s="2"/>
      <c r="S14" s="2"/>
      <c r="T14" s="3"/>
      <c r="U14" s="3"/>
      <c r="V14" s="3"/>
    </row>
    <row r="15" spans="1:22" ht="13.5">
      <c r="A15" s="14"/>
      <c r="D15" s="2"/>
      <c r="I15" s="2"/>
      <c r="P15" s="13"/>
      <c r="Q15" s="2"/>
      <c r="R15" s="2"/>
      <c r="S15" s="2"/>
      <c r="T15" s="3"/>
      <c r="U15" s="3"/>
      <c r="V15" s="3"/>
    </row>
    <row r="16" spans="1:22" ht="13.5">
      <c r="A16" s="14"/>
      <c r="D16" s="2"/>
      <c r="I16" s="2"/>
      <c r="P16" s="13"/>
      <c r="Q16" s="2"/>
      <c r="R16" s="2"/>
      <c r="S16" s="2"/>
      <c r="T16" s="3"/>
      <c r="U16" s="3"/>
      <c r="V16" s="3"/>
    </row>
    <row r="17" spans="1:22" ht="13.5">
      <c r="A17" s="14"/>
      <c r="D17" s="2"/>
      <c r="I17" s="2"/>
      <c r="P17" s="13"/>
      <c r="Q17" s="2"/>
      <c r="R17" s="2"/>
      <c r="S17" s="2"/>
      <c r="T17" s="3"/>
      <c r="U17" s="3"/>
      <c r="V17" s="3"/>
    </row>
    <row r="18" spans="1:22" ht="13.5">
      <c r="A18" s="14"/>
      <c r="D18" s="2"/>
      <c r="I18" s="2"/>
      <c r="P18" s="13"/>
      <c r="Q18" s="2"/>
      <c r="R18" s="2"/>
      <c r="S18" s="2"/>
      <c r="T18" s="3"/>
      <c r="U18" s="3"/>
      <c r="V18" s="3"/>
    </row>
    <row r="19" spans="1:22" ht="13.5">
      <c r="A19" s="14"/>
      <c r="D19" s="2"/>
      <c r="I19" s="2"/>
      <c r="P19" s="13"/>
      <c r="Q19" s="2"/>
      <c r="R19" s="2"/>
      <c r="S19" s="2"/>
      <c r="T19" s="3"/>
      <c r="U19" s="3"/>
      <c r="V19" s="3"/>
    </row>
    <row r="20" spans="1:22" ht="13.5">
      <c r="A20" s="14"/>
      <c r="D20" s="2"/>
      <c r="I20" s="2"/>
      <c r="P20" s="13"/>
      <c r="Q20" s="2"/>
      <c r="R20" s="2"/>
      <c r="S20" s="2"/>
      <c r="T20" s="3"/>
      <c r="U20" s="3"/>
      <c r="V20" s="3"/>
    </row>
    <row r="21" spans="1:22" ht="13.5">
      <c r="A21" s="14"/>
      <c r="D21" s="2"/>
      <c r="I21" s="2"/>
      <c r="P21" s="13"/>
      <c r="Q21" s="2"/>
      <c r="R21" s="2"/>
      <c r="S21" s="2"/>
      <c r="T21" s="3"/>
      <c r="U21" s="3"/>
      <c r="V21" s="3"/>
    </row>
    <row r="22" spans="1:22" ht="13.5">
      <c r="A22" s="14"/>
      <c r="D22" s="2"/>
      <c r="I22" s="2"/>
      <c r="P22" s="13"/>
      <c r="Q22" s="2"/>
      <c r="R22" s="2"/>
      <c r="S22" s="2"/>
      <c r="T22" s="3"/>
      <c r="U22" s="3"/>
      <c r="V22" s="3"/>
    </row>
    <row r="23" spans="1:22" ht="13.5">
      <c r="A23" s="14"/>
      <c r="D23" s="2"/>
      <c r="I23" s="2"/>
      <c r="P23" s="13"/>
      <c r="Q23" s="2"/>
      <c r="R23" s="2"/>
      <c r="S23" s="2"/>
      <c r="T23" s="3"/>
      <c r="U23" s="3"/>
      <c r="V23" s="3"/>
    </row>
    <row r="24" spans="1:22" ht="13.5">
      <c r="A24" s="14"/>
      <c r="D24" s="2"/>
      <c r="I24" s="2"/>
      <c r="P24" s="13"/>
      <c r="Q24" s="2"/>
      <c r="R24" s="2"/>
      <c r="S24" s="2"/>
      <c r="T24" s="3"/>
      <c r="U24" s="3"/>
      <c r="V24" s="3"/>
    </row>
    <row r="25" spans="1:22" ht="13.5">
      <c r="A25" s="14"/>
      <c r="D25" s="2"/>
      <c r="I25" s="2"/>
      <c r="P25" s="13"/>
      <c r="Q25" s="2"/>
      <c r="R25" s="2"/>
      <c r="S25" s="2"/>
      <c r="T25" s="3"/>
      <c r="U25" s="3"/>
      <c r="V25" s="3"/>
    </row>
    <row r="26" spans="1:22" ht="13.5">
      <c r="A26" s="14"/>
      <c r="D26" s="2"/>
      <c r="I26" s="2"/>
      <c r="P26" s="13"/>
      <c r="Q26" s="2"/>
      <c r="R26" s="2"/>
      <c r="S26" s="2"/>
      <c r="T26" s="3"/>
      <c r="U26" s="3"/>
      <c r="V26" s="3"/>
    </row>
    <row r="27" spans="1:22" ht="13.5">
      <c r="A27" s="14"/>
      <c r="D27" s="2"/>
      <c r="I27" s="2"/>
      <c r="P27" s="13"/>
      <c r="Q27" s="2"/>
      <c r="R27" s="2"/>
      <c r="S27" s="2"/>
      <c r="T27" s="3"/>
      <c r="U27" s="3"/>
      <c r="V27" s="3"/>
    </row>
    <row r="28" spans="1:22" ht="13.5">
      <c r="A28" s="14"/>
      <c r="D28" s="2"/>
      <c r="I28" s="2"/>
      <c r="P28" s="13"/>
      <c r="Q28" s="2"/>
      <c r="R28" s="2"/>
      <c r="S28" s="2"/>
      <c r="T28" s="3"/>
      <c r="U28" s="3"/>
      <c r="V28" s="3"/>
    </row>
    <row r="29" spans="1:22" ht="13.5">
      <c r="A29" s="14"/>
      <c r="D29" s="2"/>
      <c r="I29" s="2"/>
      <c r="P29" s="13"/>
      <c r="Q29" s="2"/>
      <c r="R29" s="2"/>
      <c r="S29" s="2"/>
      <c r="T29" s="3"/>
      <c r="U29" s="3"/>
      <c r="V29" s="3"/>
    </row>
    <row r="30" spans="1:22" ht="13.5">
      <c r="A30" s="14"/>
      <c r="D30" s="2"/>
      <c r="I30" s="2"/>
      <c r="P30" s="13"/>
      <c r="Q30" s="2"/>
      <c r="R30" s="2"/>
      <c r="S30" s="2"/>
      <c r="T30" s="3"/>
      <c r="U30" s="3"/>
      <c r="V30" s="3"/>
    </row>
    <row r="31" spans="1:22" ht="13.5">
      <c r="A31" s="14"/>
      <c r="D31" s="2"/>
      <c r="I31" s="2"/>
      <c r="P31" s="13"/>
      <c r="Q31" s="2"/>
      <c r="R31" s="2"/>
      <c r="S31" s="2"/>
      <c r="T31" s="3"/>
      <c r="U31" s="3"/>
      <c r="V31" s="3"/>
    </row>
    <row r="32" spans="1:22" ht="13.5">
      <c r="A32" s="14"/>
      <c r="D32" s="2"/>
      <c r="I32" s="2"/>
      <c r="P32" s="13"/>
      <c r="Q32" s="2"/>
      <c r="R32" s="2"/>
      <c r="S32" s="2"/>
      <c r="T32" s="3"/>
      <c r="U32" s="3"/>
      <c r="V32" s="3"/>
    </row>
    <row r="33" spans="1:22" ht="13.5">
      <c r="A33" s="14"/>
      <c r="D33" s="2"/>
      <c r="I33" s="2"/>
      <c r="P33" s="13"/>
      <c r="Q33" s="2"/>
      <c r="R33" s="2"/>
      <c r="S33" s="2"/>
      <c r="T33" s="3"/>
      <c r="U33" s="3"/>
      <c r="V33" s="3"/>
    </row>
    <row r="34" spans="1:22" ht="13.5">
      <c r="A34" s="14"/>
      <c r="D34" s="2"/>
      <c r="I34" s="2"/>
      <c r="P34" s="13"/>
      <c r="Q34" s="2"/>
      <c r="R34" s="2"/>
      <c r="S34" s="2"/>
      <c r="T34" s="3"/>
      <c r="U34" s="3"/>
      <c r="V34" s="3"/>
    </row>
    <row r="35" spans="1:22" ht="13.5">
      <c r="A35" s="14"/>
      <c r="D35" s="2"/>
      <c r="I35" s="2"/>
      <c r="P35" s="13"/>
      <c r="Q35" s="2"/>
      <c r="R35" s="2"/>
      <c r="S35" s="2"/>
      <c r="T35" s="3"/>
      <c r="U35" s="3"/>
      <c r="V35" s="3"/>
    </row>
    <row r="36" spans="1:22" ht="13.5">
      <c r="A36" s="14"/>
      <c r="D36" s="2"/>
      <c r="I36" s="2"/>
      <c r="P36" s="13"/>
      <c r="Q36" s="2"/>
      <c r="R36" s="2"/>
      <c r="S36" s="2"/>
      <c r="T36" s="3"/>
      <c r="U36" s="3"/>
      <c r="V36" s="3"/>
    </row>
    <row r="37" spans="1:22" ht="13.5">
      <c r="A37" s="14"/>
      <c r="D37" s="2"/>
      <c r="I37" s="2"/>
      <c r="P37" s="13"/>
      <c r="Q37" s="2"/>
      <c r="R37" s="2"/>
      <c r="S37" s="2"/>
      <c r="T37" s="3"/>
      <c r="U37" s="3"/>
      <c r="V37" s="3"/>
    </row>
    <row r="38" spans="1:22" ht="13.5">
      <c r="A38" s="14"/>
      <c r="D38" s="2"/>
      <c r="I38" s="2"/>
      <c r="P38" s="13"/>
      <c r="Q38" s="2"/>
      <c r="R38" s="2"/>
      <c r="S38" s="2"/>
      <c r="T38" s="3"/>
      <c r="U38" s="3"/>
      <c r="V38" s="3"/>
    </row>
    <row r="39" spans="1:22" ht="13.5">
      <c r="A39" s="14"/>
      <c r="D39" s="2"/>
      <c r="I39" s="2"/>
      <c r="P39" s="13"/>
      <c r="Q39" s="2"/>
      <c r="R39" s="2"/>
      <c r="S39" s="2"/>
      <c r="T39" s="3"/>
      <c r="U39" s="3"/>
      <c r="V39" s="3"/>
    </row>
    <row r="40" spans="1:22" ht="13.5">
      <c r="A40" s="14"/>
      <c r="D40" s="2"/>
      <c r="I40" s="2"/>
      <c r="P40" s="13"/>
      <c r="Q40" s="2"/>
      <c r="R40" s="2"/>
      <c r="S40" s="2"/>
      <c r="T40" s="3"/>
      <c r="U40" s="3"/>
      <c r="V40" s="3"/>
    </row>
    <row r="41" spans="1:22" ht="13.5">
      <c r="A41" s="14"/>
      <c r="D41" s="2"/>
      <c r="I41" s="2"/>
      <c r="P41" s="13"/>
      <c r="Q41" s="2"/>
      <c r="R41" s="2"/>
      <c r="S41" s="2"/>
      <c r="T41" s="3"/>
      <c r="U41" s="3"/>
      <c r="V41" s="3"/>
    </row>
    <row r="42" spans="1:22" ht="13.5">
      <c r="A42" s="14"/>
      <c r="D42" s="2"/>
      <c r="I42" s="2"/>
      <c r="P42" s="13"/>
      <c r="Q42" s="2"/>
      <c r="R42" s="2"/>
      <c r="S42" s="2"/>
      <c r="T42" s="3"/>
      <c r="U42" s="3"/>
      <c r="V42" s="3"/>
    </row>
    <row r="43" spans="1:22" ht="13.5">
      <c r="A43" s="14"/>
      <c r="D43" s="2"/>
      <c r="I43" s="2"/>
      <c r="P43" s="13"/>
      <c r="Q43" s="2"/>
      <c r="R43" s="2"/>
      <c r="S43" s="2"/>
      <c r="T43" s="3"/>
      <c r="U43" s="3"/>
      <c r="V43" s="3"/>
    </row>
    <row r="44" spans="1:22" ht="13.5">
      <c r="A44" s="14"/>
      <c r="D44" s="2"/>
      <c r="I44" s="2"/>
      <c r="P44" s="13"/>
      <c r="Q44" s="2"/>
      <c r="R44" s="2"/>
      <c r="S44" s="2"/>
      <c r="T44" s="3"/>
      <c r="U44" s="3"/>
      <c r="V44" s="3"/>
    </row>
    <row r="45" spans="1:22" ht="13.5">
      <c r="A45" s="14"/>
      <c r="D45" s="2"/>
      <c r="I45" s="2"/>
      <c r="P45" s="13"/>
      <c r="Q45" s="2"/>
      <c r="R45" s="2"/>
      <c r="S45" s="2"/>
      <c r="T45" s="3"/>
      <c r="U45" s="3"/>
      <c r="V45" s="3"/>
    </row>
    <row r="46" spans="1:22" ht="13.5">
      <c r="A46" s="14"/>
      <c r="D46" s="2"/>
      <c r="I46" s="2"/>
      <c r="P46" s="13"/>
      <c r="Q46" s="2"/>
      <c r="R46" s="2"/>
      <c r="S46" s="2"/>
      <c r="T46" s="3"/>
      <c r="U46" s="3"/>
      <c r="V46" s="3"/>
    </row>
    <row r="47" spans="1:22" ht="13.5">
      <c r="A47" s="14"/>
      <c r="D47" s="2"/>
      <c r="I47" s="2"/>
      <c r="P47" s="13"/>
      <c r="Q47" s="2"/>
      <c r="R47" s="2"/>
      <c r="S47" s="2"/>
      <c r="T47" s="3"/>
      <c r="U47" s="3"/>
      <c r="V47" s="3"/>
    </row>
    <row r="48" spans="1:22" ht="13.5">
      <c r="A48" s="14"/>
      <c r="D48" s="2"/>
      <c r="I48" s="2"/>
      <c r="P48" s="13"/>
      <c r="Q48" s="2"/>
      <c r="R48" s="2"/>
      <c r="S48" s="2"/>
      <c r="T48" s="3"/>
      <c r="U48" s="3"/>
      <c r="V48" s="3"/>
    </row>
    <row r="49" spans="1:22" ht="13.5">
      <c r="A49" s="14"/>
      <c r="D49" s="2"/>
      <c r="I49" s="2"/>
      <c r="P49" s="13"/>
      <c r="Q49" s="2"/>
      <c r="R49" s="2"/>
      <c r="S49" s="2"/>
      <c r="T49" s="3"/>
      <c r="U49" s="3"/>
      <c r="V49" s="3"/>
    </row>
    <row r="50" spans="1:22" ht="13.5">
      <c r="A50" s="14"/>
      <c r="D50" s="2"/>
      <c r="I50" s="2"/>
      <c r="P50" s="13"/>
      <c r="Q50" s="2"/>
      <c r="R50" s="2"/>
      <c r="S50" s="2"/>
      <c r="T50" s="3"/>
      <c r="U50" s="3"/>
      <c r="V50" s="3"/>
    </row>
    <row r="51" spans="1:22" ht="13.5">
      <c r="A51" s="14"/>
      <c r="D51" s="2"/>
      <c r="I51" s="2"/>
      <c r="P51" s="13"/>
      <c r="Q51" s="2"/>
      <c r="R51" s="2"/>
      <c r="S51" s="2"/>
      <c r="T51" s="3"/>
      <c r="U51" s="3"/>
      <c r="V51" s="3"/>
    </row>
    <row r="52" spans="1:22" ht="13.5">
      <c r="A52" s="14"/>
      <c r="D52" s="2"/>
      <c r="I52" s="2"/>
      <c r="P52" s="13"/>
      <c r="Q52" s="2"/>
      <c r="R52" s="2"/>
      <c r="S52" s="2"/>
      <c r="T52" s="3"/>
      <c r="U52" s="3"/>
      <c r="V52" s="3"/>
    </row>
    <row r="53" spans="1:22" ht="13.5">
      <c r="A53" s="14"/>
      <c r="D53" s="2"/>
      <c r="I53" s="2"/>
      <c r="P53" s="13"/>
      <c r="Q53" s="2"/>
      <c r="R53" s="2"/>
      <c r="S53" s="2"/>
      <c r="T53" s="3"/>
      <c r="U53" s="3"/>
      <c r="V53" s="3"/>
    </row>
    <row r="54" spans="1:22" ht="13.5">
      <c r="A54" s="14"/>
      <c r="D54" s="2"/>
      <c r="I54" s="2"/>
      <c r="P54" s="13"/>
      <c r="Q54" s="2"/>
      <c r="R54" s="2"/>
      <c r="S54" s="2"/>
      <c r="T54" s="3"/>
      <c r="U54" s="3"/>
      <c r="V54" s="3"/>
    </row>
    <row r="55" spans="1:22" ht="13.5">
      <c r="A55" s="14"/>
      <c r="D55" s="2"/>
      <c r="I55" s="2"/>
      <c r="P55" s="13"/>
      <c r="Q55" s="2"/>
      <c r="R55" s="2"/>
      <c r="S55" s="2"/>
      <c r="T55" s="3"/>
      <c r="U55" s="3"/>
      <c r="V55" s="3"/>
    </row>
    <row r="56" spans="1:22" ht="13.5">
      <c r="A56" s="14"/>
      <c r="D56" s="2"/>
      <c r="I56" s="2"/>
      <c r="P56" s="13"/>
      <c r="Q56" s="2"/>
      <c r="R56" s="2"/>
      <c r="S56" s="2"/>
      <c r="T56" s="3"/>
      <c r="U56" s="3"/>
      <c r="V56" s="3"/>
    </row>
    <row r="57" spans="1:22" ht="13.5">
      <c r="A57" s="14"/>
      <c r="D57" s="2"/>
      <c r="I57" s="2"/>
      <c r="P57" s="13"/>
      <c r="Q57" s="2"/>
      <c r="R57" s="2"/>
      <c r="S57" s="2"/>
      <c r="T57" s="3"/>
      <c r="U57" s="3"/>
      <c r="V57" s="3"/>
    </row>
    <row r="58" spans="1:22" ht="13.5">
      <c r="A58" s="14"/>
      <c r="D58" s="2"/>
      <c r="I58" s="2"/>
      <c r="P58" s="13"/>
      <c r="Q58" s="2"/>
      <c r="R58" s="2"/>
      <c r="S58" s="2"/>
      <c r="T58" s="3"/>
      <c r="U58" s="3"/>
      <c r="V58" s="3"/>
    </row>
    <row r="59" spans="1:22" ht="13.5">
      <c r="A59" s="14"/>
      <c r="D59" s="2"/>
      <c r="I59" s="2"/>
      <c r="P59" s="13"/>
      <c r="Q59" s="2"/>
      <c r="R59" s="2"/>
      <c r="S59" s="2"/>
      <c r="T59" s="3"/>
      <c r="U59" s="3"/>
      <c r="V59" s="3"/>
    </row>
    <row r="60" spans="1:22" ht="13.5">
      <c r="A60" s="14"/>
      <c r="D60" s="2"/>
      <c r="I60" s="2"/>
      <c r="P60" s="13"/>
      <c r="Q60" s="2"/>
      <c r="R60" s="2"/>
      <c r="S60" s="2"/>
      <c r="T60" s="3"/>
      <c r="U60" s="3"/>
      <c r="V60" s="3"/>
    </row>
    <row r="61" spans="1:22" ht="13.5">
      <c r="A61" s="14"/>
      <c r="D61" s="2"/>
      <c r="I61" s="2"/>
      <c r="P61" s="13"/>
      <c r="Q61" s="2"/>
      <c r="R61" s="2"/>
      <c r="S61" s="2"/>
      <c r="T61" s="3"/>
      <c r="U61" s="3"/>
      <c r="V61" s="3"/>
    </row>
    <row r="62" spans="1:22" ht="13.5">
      <c r="A62" s="14"/>
      <c r="D62" s="2"/>
      <c r="I62" s="2"/>
      <c r="P62" s="13"/>
      <c r="Q62" s="2"/>
      <c r="R62" s="2"/>
      <c r="S62" s="2"/>
      <c r="T62" s="3"/>
      <c r="U62" s="3"/>
      <c r="V62" s="3"/>
    </row>
    <row r="63" spans="1:22" ht="13.5">
      <c r="A63" s="14"/>
      <c r="D63" s="2"/>
      <c r="I63" s="2"/>
      <c r="P63" s="13"/>
      <c r="Q63" s="2"/>
      <c r="R63" s="2"/>
      <c r="S63" s="2"/>
      <c r="T63" s="3"/>
      <c r="U63" s="3"/>
      <c r="V63" s="3"/>
    </row>
    <row r="64" spans="1:22" ht="13.5">
      <c r="A64" s="14"/>
      <c r="D64" s="2"/>
      <c r="I64" s="2"/>
      <c r="P64" s="13"/>
      <c r="Q64" s="2"/>
      <c r="R64" s="2"/>
      <c r="S64" s="2"/>
      <c r="T64" s="3"/>
      <c r="U64" s="3"/>
      <c r="V64" s="3"/>
    </row>
    <row r="65" spans="1:22" ht="13.5">
      <c r="A65" s="14"/>
      <c r="D65" s="2"/>
      <c r="I65" s="2"/>
      <c r="P65" s="13"/>
      <c r="Q65" s="2"/>
      <c r="R65" s="2"/>
      <c r="S65" s="2"/>
      <c r="T65" s="3"/>
      <c r="U65" s="3"/>
      <c r="V65" s="3"/>
    </row>
    <row r="66" spans="1:22" ht="13.5">
      <c r="A66" s="14"/>
      <c r="D66" s="2"/>
      <c r="I66" s="2"/>
      <c r="P66" s="13"/>
      <c r="Q66" s="2"/>
      <c r="R66" s="2"/>
      <c r="S66" s="2"/>
      <c r="T66" s="3"/>
      <c r="U66" s="3"/>
      <c r="V66" s="3"/>
    </row>
    <row r="67" spans="1:22" ht="13.5">
      <c r="A67" s="14"/>
      <c r="D67" s="2"/>
      <c r="I67" s="2"/>
      <c r="P67" s="13"/>
      <c r="Q67" s="2"/>
      <c r="R67" s="2"/>
      <c r="S67" s="2"/>
      <c r="T67" s="3"/>
      <c r="U67" s="3"/>
      <c r="V67" s="3"/>
    </row>
    <row r="68" spans="1:22" ht="13.5">
      <c r="A68" s="14"/>
      <c r="D68" s="2"/>
      <c r="I68" s="2"/>
      <c r="P68" s="13"/>
      <c r="Q68" s="2"/>
      <c r="R68" s="2"/>
      <c r="S68" s="2"/>
      <c r="T68" s="3"/>
      <c r="U68" s="3"/>
      <c r="V68" s="3"/>
    </row>
    <row r="69" spans="1:22" ht="13.5">
      <c r="A69" s="14"/>
      <c r="D69" s="2"/>
      <c r="I69" s="2"/>
      <c r="P69" s="13"/>
      <c r="Q69" s="2"/>
      <c r="R69" s="2"/>
      <c r="S69" s="2"/>
      <c r="T69" s="3"/>
      <c r="U69" s="3"/>
      <c r="V69" s="3"/>
    </row>
    <row r="70" spans="1:22" ht="13.5">
      <c r="A70" s="14"/>
      <c r="D70" s="2"/>
      <c r="I70" s="2"/>
      <c r="P70" s="13"/>
      <c r="Q70" s="2"/>
      <c r="R70" s="2"/>
      <c r="S70" s="2"/>
      <c r="T70" s="3"/>
      <c r="U70" s="3"/>
      <c r="V70" s="3"/>
    </row>
    <row r="71" spans="1:22" ht="13.5">
      <c r="A71" s="14"/>
      <c r="D71" s="2"/>
      <c r="I71" s="2"/>
      <c r="P71" s="13"/>
      <c r="Q71" s="2"/>
      <c r="R71" s="2"/>
      <c r="S71" s="2"/>
      <c r="T71" s="3"/>
      <c r="U71" s="3"/>
      <c r="V71" s="3"/>
    </row>
    <row r="72" spans="1:22" ht="13.5">
      <c r="A72" s="14"/>
      <c r="D72" s="2"/>
      <c r="I72" s="2"/>
      <c r="P72" s="13"/>
      <c r="Q72" s="2"/>
      <c r="R72" s="2"/>
      <c r="S72" s="2"/>
      <c r="T72" s="3"/>
      <c r="U72" s="3"/>
      <c r="V72" s="3"/>
    </row>
    <row r="73" spans="1:22" ht="13.5">
      <c r="A73" s="14"/>
      <c r="D73" s="2"/>
      <c r="I73" s="2"/>
      <c r="P73" s="13"/>
      <c r="Q73" s="2"/>
      <c r="R73" s="2"/>
      <c r="S73" s="2"/>
      <c r="T73" s="3"/>
      <c r="U73" s="3"/>
      <c r="V73" s="3"/>
    </row>
    <row r="74" spans="1:22" ht="13.5">
      <c r="A74" s="14"/>
      <c r="D74" s="2"/>
      <c r="I74" s="2"/>
      <c r="P74" s="13"/>
      <c r="Q74" s="2"/>
      <c r="R74" s="2"/>
      <c r="S74" s="2"/>
      <c r="T74" s="3"/>
      <c r="U74" s="3"/>
      <c r="V74" s="3"/>
    </row>
    <row r="75" spans="1:22" ht="13.5">
      <c r="A75" s="14"/>
      <c r="D75" s="2"/>
      <c r="I75" s="2"/>
      <c r="P75" s="13"/>
      <c r="Q75" s="2"/>
      <c r="R75" s="2"/>
      <c r="S75" s="2"/>
      <c r="T75" s="3"/>
      <c r="U75" s="3"/>
      <c r="V75" s="3"/>
    </row>
    <row r="76" spans="1:22" ht="13.5">
      <c r="A76" s="14"/>
      <c r="D76" s="2"/>
      <c r="I76" s="2"/>
      <c r="P76" s="13"/>
      <c r="Q76" s="2"/>
      <c r="R76" s="2"/>
      <c r="S76" s="2"/>
      <c r="T76" s="3"/>
      <c r="U76" s="3"/>
      <c r="V76" s="3"/>
    </row>
    <row r="77" spans="1:22" ht="13.5">
      <c r="A77" s="14"/>
      <c r="D77" s="2"/>
      <c r="I77" s="2"/>
      <c r="P77" s="13"/>
      <c r="Q77" s="2"/>
      <c r="R77" s="2"/>
      <c r="S77" s="2"/>
      <c r="T77" s="3"/>
      <c r="U77" s="3"/>
      <c r="V77" s="3"/>
    </row>
    <row r="78" spans="1:22" ht="13.5">
      <c r="A78" s="14"/>
      <c r="D78" s="2"/>
      <c r="I78" s="2"/>
      <c r="P78" s="13"/>
      <c r="Q78" s="2"/>
      <c r="R78" s="2"/>
      <c r="S78" s="2"/>
      <c r="T78" s="3"/>
      <c r="U78" s="3"/>
      <c r="V78" s="3"/>
    </row>
    <row r="79" spans="1:22" ht="13.5">
      <c r="A79" s="14"/>
      <c r="D79" s="2"/>
      <c r="I79" s="2"/>
      <c r="P79" s="13"/>
      <c r="Q79" s="2"/>
      <c r="R79" s="2"/>
      <c r="S79" s="2"/>
      <c r="T79" s="3"/>
      <c r="U79" s="3"/>
      <c r="V79" s="3"/>
    </row>
    <row r="80" spans="1:22" ht="13.5">
      <c r="A80" s="14"/>
      <c r="D80" s="2"/>
      <c r="I80" s="2"/>
      <c r="P80" s="13"/>
      <c r="Q80" s="2"/>
      <c r="R80" s="2"/>
      <c r="S80" s="2"/>
      <c r="T80" s="3"/>
      <c r="U80" s="3"/>
      <c r="V80" s="3"/>
    </row>
    <row r="81" spans="1:22" ht="13.5">
      <c r="A81" s="14"/>
      <c r="D81" s="2"/>
      <c r="I81" s="2"/>
      <c r="P81" s="13"/>
      <c r="Q81" s="2"/>
      <c r="R81" s="2"/>
      <c r="S81" s="2"/>
      <c r="T81" s="3"/>
      <c r="U81" s="3"/>
      <c r="V81" s="3"/>
    </row>
    <row r="82" spans="1:22" ht="13.5">
      <c r="A82" s="14"/>
      <c r="D82" s="2"/>
      <c r="I82" s="2"/>
      <c r="P82" s="13"/>
      <c r="Q82" s="2"/>
      <c r="R82" s="2"/>
      <c r="S82" s="2"/>
      <c r="T82" s="3"/>
      <c r="U82" s="3"/>
      <c r="V82" s="3"/>
    </row>
    <row r="83" spans="1:22" ht="13.5">
      <c r="A83" s="14"/>
      <c r="D83" s="2"/>
      <c r="I83" s="2"/>
      <c r="P83" s="13"/>
      <c r="Q83" s="2"/>
      <c r="R83" s="2"/>
      <c r="S83" s="2"/>
      <c r="T83" s="3"/>
      <c r="U83" s="3"/>
      <c r="V83" s="3"/>
    </row>
    <row r="84" spans="1:22" ht="13.5">
      <c r="A84" s="14"/>
      <c r="D84" s="2"/>
      <c r="I84" s="2"/>
      <c r="P84" s="13"/>
      <c r="Q84" s="2"/>
      <c r="R84" s="2"/>
      <c r="S84" s="2"/>
      <c r="T84" s="3"/>
      <c r="U84" s="3"/>
      <c r="V84" s="3"/>
    </row>
    <row r="85" spans="1:22" ht="13.5">
      <c r="A85" s="14"/>
      <c r="D85" s="2"/>
      <c r="I85" s="2"/>
      <c r="P85" s="13"/>
      <c r="Q85" s="2"/>
      <c r="R85" s="2"/>
      <c r="S85" s="2"/>
      <c r="T85" s="3"/>
      <c r="U85" s="3"/>
      <c r="V85" s="3"/>
    </row>
    <row r="86" spans="1:22" ht="13.5">
      <c r="A86" s="14"/>
      <c r="D86" s="2"/>
      <c r="I86" s="2"/>
      <c r="P86" s="13"/>
      <c r="Q86" s="2"/>
      <c r="R86" s="2"/>
      <c r="S86" s="2"/>
      <c r="T86" s="2"/>
      <c r="U86" s="3"/>
      <c r="V86" s="3"/>
    </row>
    <row r="87" spans="1:22" ht="13.5">
      <c r="A87" s="14"/>
      <c r="D87" s="2"/>
      <c r="I87" s="2"/>
      <c r="P87" s="13"/>
      <c r="Q87" s="2"/>
      <c r="R87" s="2"/>
      <c r="S87" s="2"/>
      <c r="T87" s="2"/>
      <c r="U87" s="3"/>
      <c r="V87" s="3"/>
    </row>
    <row r="88" spans="1:22" ht="13.5">
      <c r="A88" s="14"/>
      <c r="D88" s="2"/>
      <c r="I88" s="2"/>
      <c r="P88" s="13"/>
      <c r="Q88" s="2"/>
      <c r="R88" s="2"/>
      <c r="S88" s="2"/>
      <c r="T88" s="2"/>
      <c r="U88" s="3"/>
      <c r="V88" s="3"/>
    </row>
    <row r="89" spans="1:20" ht="13.5">
      <c r="A89" s="14"/>
      <c r="D89" s="2"/>
      <c r="I89" s="2"/>
      <c r="P89" s="13"/>
      <c r="Q89" s="2"/>
      <c r="R89" s="2"/>
      <c r="S89" s="2"/>
      <c r="T89" s="2"/>
    </row>
    <row r="90" spans="1:20" ht="13.5">
      <c r="A90" s="14"/>
      <c r="D90" s="2"/>
      <c r="I90" s="2"/>
      <c r="P90" s="13"/>
      <c r="Q90" s="2"/>
      <c r="R90" s="2"/>
      <c r="S90" s="2"/>
      <c r="T90" s="2"/>
    </row>
    <row r="91" spans="1:20" ht="13.5">
      <c r="A91" s="14"/>
      <c r="D91" s="2"/>
      <c r="I91" s="2"/>
      <c r="P91" s="13"/>
      <c r="Q91" s="2"/>
      <c r="R91" s="2"/>
      <c r="S91" s="2"/>
      <c r="T91" s="2"/>
    </row>
    <row r="92" spans="1:20" ht="13.5">
      <c r="A92" s="14"/>
      <c r="D92" s="2"/>
      <c r="I92" s="2"/>
      <c r="P92" s="13"/>
      <c r="Q92" s="2"/>
      <c r="R92" s="2"/>
      <c r="S92" s="2"/>
      <c r="T92" s="2"/>
    </row>
    <row r="93" spans="1:20" ht="13.5">
      <c r="A93" s="14"/>
      <c r="D93" s="2"/>
      <c r="I93" s="2"/>
      <c r="P93" s="13"/>
      <c r="Q93" s="2"/>
      <c r="R93" s="2"/>
      <c r="S93" s="2"/>
      <c r="T93" s="2"/>
    </row>
    <row r="94" spans="1:20" ht="13.5">
      <c r="A94" s="14"/>
      <c r="D94" s="2"/>
      <c r="I94" s="2"/>
      <c r="P94" s="13"/>
      <c r="Q94" s="2"/>
      <c r="R94" s="2"/>
      <c r="S94" s="2"/>
      <c r="T94" s="2"/>
    </row>
    <row r="95" spans="1:20" ht="13.5">
      <c r="A95" s="14"/>
      <c r="D95" s="2"/>
      <c r="I95" s="2"/>
      <c r="P95" s="13"/>
      <c r="Q95" s="2"/>
      <c r="R95" s="2"/>
      <c r="S95" s="2"/>
      <c r="T95" s="2"/>
    </row>
    <row r="96" spans="1:20" ht="13.5">
      <c r="A96" s="14"/>
      <c r="D96" s="2"/>
      <c r="I96" s="2"/>
      <c r="P96" s="13"/>
      <c r="Q96" s="2"/>
      <c r="R96" s="2"/>
      <c r="S96" s="2"/>
      <c r="T96" s="2"/>
    </row>
    <row r="97" spans="1:20" ht="13.5">
      <c r="A97" s="14"/>
      <c r="D97" s="2"/>
      <c r="I97" s="2"/>
      <c r="P97" s="13"/>
      <c r="Q97" s="2"/>
      <c r="R97" s="2"/>
      <c r="S97" s="2"/>
      <c r="T97" s="2"/>
    </row>
    <row r="98" spans="1:20" ht="13.5">
      <c r="A98" s="14"/>
      <c r="D98" s="2"/>
      <c r="I98" s="2"/>
      <c r="P98" s="13"/>
      <c r="Q98" s="2"/>
      <c r="R98" s="2"/>
      <c r="S98" s="2"/>
      <c r="T98" s="2"/>
    </row>
    <row r="99" spans="1:20" ht="13.5">
      <c r="A99" s="14"/>
      <c r="D99" s="2"/>
      <c r="I99" s="2"/>
      <c r="P99" s="13"/>
      <c r="Q99" s="2"/>
      <c r="R99" s="2"/>
      <c r="S99" s="2"/>
      <c r="T99" s="2"/>
    </row>
    <row r="100" spans="1:20" ht="13.5">
      <c r="A100" s="14"/>
      <c r="D100" s="2"/>
      <c r="I100" s="2"/>
      <c r="P100" s="13"/>
      <c r="Q100" s="2"/>
      <c r="R100" s="2"/>
      <c r="S100" s="2"/>
      <c r="T100" s="2"/>
    </row>
    <row r="101" spans="1:20" ht="13.5">
      <c r="A101" s="14"/>
      <c r="D101" s="2"/>
      <c r="I101" s="2"/>
      <c r="P101" s="13"/>
      <c r="Q101" s="2"/>
      <c r="R101" s="2"/>
      <c r="S101" s="2"/>
      <c r="T101" s="2"/>
    </row>
    <row r="102" spans="1:20" ht="13.5">
      <c r="A102" s="14"/>
      <c r="D102" s="2"/>
      <c r="I102" s="2"/>
      <c r="P102" s="13"/>
      <c r="Q102" s="2"/>
      <c r="R102" s="2"/>
      <c r="S102" s="2"/>
      <c r="T102" s="2"/>
    </row>
    <row r="103" spans="1:20" ht="13.5">
      <c r="A103" s="14"/>
      <c r="D103" s="2"/>
      <c r="I103" s="2"/>
      <c r="P103" s="13"/>
      <c r="Q103" s="2"/>
      <c r="R103" s="2"/>
      <c r="S103" s="2"/>
      <c r="T103" s="2"/>
    </row>
    <row r="104" spans="1:20" ht="13.5">
      <c r="A104" s="14"/>
      <c r="D104" s="2"/>
      <c r="I104" s="2"/>
      <c r="P104" s="13"/>
      <c r="Q104" s="2"/>
      <c r="R104" s="2"/>
      <c r="S104" s="2"/>
      <c r="T104" s="2"/>
    </row>
    <row r="105" spans="1:20" ht="13.5">
      <c r="A105" s="14"/>
      <c r="D105" s="2"/>
      <c r="I105" s="2"/>
      <c r="P105" s="13"/>
      <c r="Q105" s="2"/>
      <c r="R105" s="2"/>
      <c r="S105" s="2"/>
      <c r="T105" s="2"/>
    </row>
    <row r="106" spans="1:20" ht="13.5">
      <c r="A106" s="14"/>
      <c r="D106" s="2"/>
      <c r="I106" s="2"/>
      <c r="P106" s="13"/>
      <c r="Q106" s="2"/>
      <c r="R106" s="2"/>
      <c r="S106" s="2"/>
      <c r="T106" s="2"/>
    </row>
    <row r="107" spans="1:20" ht="13.5">
      <c r="A107" s="14"/>
      <c r="D107" s="2"/>
      <c r="I107" s="2"/>
      <c r="P107" s="13"/>
      <c r="Q107" s="2"/>
      <c r="R107" s="2"/>
      <c r="S107" s="2"/>
      <c r="T107" s="2"/>
    </row>
    <row r="108" spans="1:20" ht="13.5">
      <c r="A108" s="14"/>
      <c r="D108" s="2"/>
      <c r="I108" s="2"/>
      <c r="P108" s="13"/>
      <c r="Q108" s="2"/>
      <c r="R108" s="2"/>
      <c r="S108" s="2"/>
      <c r="T108" s="2"/>
    </row>
    <row r="109" spans="1:20" ht="13.5">
      <c r="A109" s="14"/>
      <c r="D109" s="2"/>
      <c r="I109" s="2"/>
      <c r="P109" s="13"/>
      <c r="Q109" s="2"/>
      <c r="R109" s="2"/>
      <c r="S109" s="2"/>
      <c r="T109" s="2"/>
    </row>
    <row r="110" spans="1:20" ht="13.5">
      <c r="A110" s="14"/>
      <c r="D110" s="2"/>
      <c r="I110" s="2"/>
      <c r="P110" s="13"/>
      <c r="Q110" s="2"/>
      <c r="R110" s="2"/>
      <c r="S110" s="2"/>
      <c r="T110" s="2"/>
    </row>
    <row r="111" spans="1:20" ht="13.5">
      <c r="A111" s="14"/>
      <c r="D111" s="2"/>
      <c r="I111" s="2"/>
      <c r="P111" s="13"/>
      <c r="Q111" s="2"/>
      <c r="R111" s="2"/>
      <c r="S111" s="2"/>
      <c r="T111" s="2"/>
    </row>
    <row r="112" spans="1:20" ht="13.5">
      <c r="A112" s="14"/>
      <c r="D112" s="2"/>
      <c r="I112" s="2"/>
      <c r="P112" s="13"/>
      <c r="Q112" s="2"/>
      <c r="R112" s="2"/>
      <c r="S112" s="2"/>
      <c r="T112" s="2"/>
    </row>
    <row r="113" spans="1:20" ht="13.5">
      <c r="A113" s="14"/>
      <c r="D113" s="2"/>
      <c r="I113" s="2"/>
      <c r="P113" s="13"/>
      <c r="Q113" s="2"/>
      <c r="R113" s="2"/>
      <c r="S113" s="2"/>
      <c r="T113" s="2"/>
    </row>
    <row r="114" spans="1:20" ht="13.5">
      <c r="A114" s="14"/>
      <c r="D114" s="2"/>
      <c r="I114" s="2"/>
      <c r="P114" s="13"/>
      <c r="Q114" s="2"/>
      <c r="R114" s="2"/>
      <c r="S114" s="2"/>
      <c r="T114" s="2"/>
    </row>
    <row r="115" spans="1:20" ht="13.5">
      <c r="A115" s="14"/>
      <c r="D115" s="2"/>
      <c r="I115" s="2"/>
      <c r="P115" s="13"/>
      <c r="Q115" s="2"/>
      <c r="R115" s="2"/>
      <c r="S115" s="2"/>
      <c r="T115" s="2"/>
    </row>
    <row r="116" spans="1:20" ht="13.5">
      <c r="A116" s="14"/>
      <c r="D116" s="2"/>
      <c r="I116" s="2"/>
      <c r="P116" s="13"/>
      <c r="Q116" s="2"/>
      <c r="R116" s="2"/>
      <c r="S116" s="2"/>
      <c r="T116" s="2"/>
    </row>
    <row r="117" spans="1:20" ht="13.5">
      <c r="A117" s="14"/>
      <c r="D117" s="2"/>
      <c r="I117" s="2"/>
      <c r="P117" s="13"/>
      <c r="Q117" s="2"/>
      <c r="R117" s="2"/>
      <c r="S117" s="2"/>
      <c r="T117" s="2"/>
    </row>
    <row r="118" spans="1:20" ht="13.5">
      <c r="A118" s="14"/>
      <c r="D118" s="2"/>
      <c r="I118" s="2"/>
      <c r="P118" s="13"/>
      <c r="Q118" s="2"/>
      <c r="R118" s="2"/>
      <c r="S118" s="2"/>
      <c r="T118" s="2"/>
    </row>
    <row r="119" spans="1:20" ht="13.5">
      <c r="A119" s="14"/>
      <c r="D119" s="2"/>
      <c r="I119" s="2"/>
      <c r="P119" s="13"/>
      <c r="Q119" s="2"/>
      <c r="R119" s="2"/>
      <c r="S119" s="2"/>
      <c r="T119" s="2"/>
    </row>
    <row r="120" spans="1:20" ht="13.5">
      <c r="A120" s="14"/>
      <c r="D120" s="2"/>
      <c r="I120" s="2"/>
      <c r="P120" s="13"/>
      <c r="Q120" s="2"/>
      <c r="R120" s="2"/>
      <c r="S120" s="2"/>
      <c r="T120" s="2"/>
    </row>
    <row r="121" spans="1:20" ht="13.5">
      <c r="A121" s="14"/>
      <c r="D121" s="2"/>
      <c r="I121" s="2"/>
      <c r="P121" s="13"/>
      <c r="Q121" s="2"/>
      <c r="R121" s="2"/>
      <c r="S121" s="2"/>
      <c r="T121" s="2"/>
    </row>
    <row r="122" spans="1:20" ht="13.5">
      <c r="A122" s="14"/>
      <c r="D122" s="2"/>
      <c r="I122" s="2"/>
      <c r="P122" s="13"/>
      <c r="Q122" s="2"/>
      <c r="R122" s="2"/>
      <c r="S122" s="2"/>
      <c r="T122" s="2"/>
    </row>
    <row r="123" spans="1:20" ht="13.5">
      <c r="A123" s="14"/>
      <c r="D123" s="2"/>
      <c r="I123" s="2"/>
      <c r="P123" s="13"/>
      <c r="Q123" s="2"/>
      <c r="R123" s="2"/>
      <c r="S123" s="2"/>
      <c r="T123" s="2"/>
    </row>
    <row r="124" spans="1:20" ht="13.5">
      <c r="A124" s="14"/>
      <c r="D124" s="2"/>
      <c r="I124" s="2"/>
      <c r="P124" s="13"/>
      <c r="Q124" s="2"/>
      <c r="R124" s="2"/>
      <c r="S124" s="2"/>
      <c r="T124" s="2"/>
    </row>
    <row r="125" spans="1:20" ht="13.5">
      <c r="A125" s="14"/>
      <c r="D125" s="2"/>
      <c r="I125" s="2"/>
      <c r="P125" s="13"/>
      <c r="Q125" s="2"/>
      <c r="R125" s="2"/>
      <c r="S125" s="2"/>
      <c r="T125" s="2"/>
    </row>
    <row r="126" spans="1:20" ht="13.5">
      <c r="A126" s="14"/>
      <c r="D126" s="2"/>
      <c r="I126" s="2"/>
      <c r="P126" s="13"/>
      <c r="Q126" s="2"/>
      <c r="R126" s="2"/>
      <c r="S126" s="2"/>
      <c r="T126" s="2"/>
    </row>
    <row r="127" spans="1:20" ht="13.5">
      <c r="A127" s="14"/>
      <c r="D127" s="2"/>
      <c r="I127" s="2"/>
      <c r="P127" s="13"/>
      <c r="Q127" s="2"/>
      <c r="R127" s="2"/>
      <c r="S127" s="2"/>
      <c r="T127" s="2"/>
    </row>
    <row r="128" spans="1:20" ht="13.5">
      <c r="A128" s="14"/>
      <c r="D128" s="2"/>
      <c r="I128" s="2"/>
      <c r="P128" s="13"/>
      <c r="Q128" s="2"/>
      <c r="R128" s="2"/>
      <c r="S128" s="2"/>
      <c r="T128" s="2"/>
    </row>
    <row r="129" spans="1:20" ht="13.5">
      <c r="A129" s="14"/>
      <c r="D129" s="2"/>
      <c r="I129" s="2"/>
      <c r="P129" s="13"/>
      <c r="Q129" s="2"/>
      <c r="R129" s="2"/>
      <c r="S129" s="2"/>
      <c r="T129" s="2"/>
    </row>
    <row r="130" spans="1:20" ht="13.5">
      <c r="A130" s="14"/>
      <c r="D130" s="2"/>
      <c r="I130" s="2"/>
      <c r="P130" s="13"/>
      <c r="Q130" s="2"/>
      <c r="R130" s="2"/>
      <c r="S130" s="2"/>
      <c r="T130" s="2"/>
    </row>
    <row r="131" spans="1:20" ht="13.5">
      <c r="A131" s="14"/>
      <c r="D131" s="2"/>
      <c r="I131" s="2"/>
      <c r="P131" s="13"/>
      <c r="Q131" s="2"/>
      <c r="R131" s="2"/>
      <c r="S131" s="2"/>
      <c r="T131" s="2"/>
    </row>
    <row r="132" spans="1:20" ht="13.5">
      <c r="A132" s="14"/>
      <c r="D132" s="2"/>
      <c r="I132" s="2"/>
      <c r="P132" s="13"/>
      <c r="Q132" s="2"/>
      <c r="R132" s="2"/>
      <c r="S132" s="2"/>
      <c r="T132" s="2"/>
    </row>
    <row r="133" spans="1:20" ht="13.5">
      <c r="A133" s="14"/>
      <c r="D133" s="2"/>
      <c r="I133" s="2"/>
      <c r="P133" s="13"/>
      <c r="Q133" s="2"/>
      <c r="R133" s="2"/>
      <c r="S133" s="2"/>
      <c r="T133" s="2"/>
    </row>
    <row r="134" spans="1:20" ht="13.5">
      <c r="A134" s="14"/>
      <c r="D134" s="2"/>
      <c r="I134" s="2"/>
      <c r="P134" s="13"/>
      <c r="Q134" s="2"/>
      <c r="R134" s="2"/>
      <c r="S134" s="2"/>
      <c r="T134" s="2"/>
    </row>
    <row r="135" spans="1:20" ht="13.5">
      <c r="A135" s="14"/>
      <c r="D135" s="2"/>
      <c r="I135" s="2"/>
      <c r="P135" s="13"/>
      <c r="Q135" s="2"/>
      <c r="R135" s="2"/>
      <c r="S135" s="2"/>
      <c r="T135" s="2"/>
    </row>
    <row r="136" spans="1:20" ht="13.5">
      <c r="A136" s="14"/>
      <c r="D136" s="2"/>
      <c r="I136" s="2"/>
      <c r="P136" s="13"/>
      <c r="Q136" s="2"/>
      <c r="R136" s="2"/>
      <c r="S136" s="2"/>
      <c r="T136" s="2"/>
    </row>
    <row r="137" spans="1:20" ht="13.5">
      <c r="A137" s="14"/>
      <c r="D137" s="2"/>
      <c r="I137" s="2"/>
      <c r="P137" s="13"/>
      <c r="Q137" s="2"/>
      <c r="R137" s="2"/>
      <c r="S137" s="2"/>
      <c r="T137" s="2"/>
    </row>
    <row r="138" spans="1:20" ht="13.5">
      <c r="A138" s="14"/>
      <c r="D138" s="2"/>
      <c r="I138" s="2"/>
      <c r="P138" s="13"/>
      <c r="Q138" s="2"/>
      <c r="R138" s="2"/>
      <c r="S138" s="2"/>
      <c r="T138" s="2"/>
    </row>
    <row r="139" spans="1:20" ht="13.5">
      <c r="A139" s="14"/>
      <c r="D139" s="2"/>
      <c r="I139" s="2"/>
      <c r="P139" s="13"/>
      <c r="Q139" s="2"/>
      <c r="R139" s="2"/>
      <c r="S139" s="2"/>
      <c r="T139" s="2"/>
    </row>
    <row r="140" spans="1:20" ht="13.5">
      <c r="A140" s="14"/>
      <c r="D140" s="2"/>
      <c r="I140" s="2"/>
      <c r="P140" s="13"/>
      <c r="Q140" s="2"/>
      <c r="R140" s="2"/>
      <c r="S140" s="2"/>
      <c r="T140" s="2"/>
    </row>
    <row r="141" spans="1:20" ht="13.5">
      <c r="A141" s="14"/>
      <c r="D141" s="2"/>
      <c r="I141" s="2"/>
      <c r="P141" s="13"/>
      <c r="Q141" s="2"/>
      <c r="R141" s="2"/>
      <c r="S141" s="2"/>
      <c r="T141" s="2"/>
    </row>
    <row r="142" spans="1:20" ht="13.5">
      <c r="A142" s="14"/>
      <c r="D142" s="2"/>
      <c r="I142" s="2"/>
      <c r="P142" s="13"/>
      <c r="Q142" s="2"/>
      <c r="R142" s="2"/>
      <c r="S142" s="2"/>
      <c r="T142" s="2"/>
    </row>
    <row r="143" spans="1:20" ht="13.5">
      <c r="A143" s="14"/>
      <c r="D143" s="2"/>
      <c r="I143" s="2"/>
      <c r="P143" s="13"/>
      <c r="Q143" s="2"/>
      <c r="R143" s="2"/>
      <c r="S143" s="2"/>
      <c r="T143" s="2"/>
    </row>
    <row r="144" spans="1:20" ht="13.5">
      <c r="A144" s="14"/>
      <c r="D144" s="2"/>
      <c r="I144" s="2"/>
      <c r="P144" s="13"/>
      <c r="Q144" s="2"/>
      <c r="R144" s="2"/>
      <c r="S144" s="2"/>
      <c r="T144" s="2"/>
    </row>
    <row r="145" spans="1:20" ht="13.5">
      <c r="A145" s="14"/>
      <c r="D145" s="2"/>
      <c r="I145" s="2"/>
      <c r="P145" s="13"/>
      <c r="Q145" s="2"/>
      <c r="R145" s="2"/>
      <c r="S145" s="2"/>
      <c r="T145" s="2"/>
    </row>
    <row r="146" spans="1:20" ht="13.5">
      <c r="A146" s="14"/>
      <c r="D146" s="2"/>
      <c r="I146" s="2"/>
      <c r="P146" s="13"/>
      <c r="Q146" s="2"/>
      <c r="R146" s="2"/>
      <c r="S146" s="2"/>
      <c r="T146" s="2"/>
    </row>
    <row r="147" spans="1:20" ht="13.5">
      <c r="A147" s="14"/>
      <c r="D147" s="2"/>
      <c r="I147" s="2"/>
      <c r="P147" s="13"/>
      <c r="Q147" s="2"/>
      <c r="R147" s="2"/>
      <c r="S147" s="2"/>
      <c r="T147" s="2"/>
    </row>
    <row r="148" spans="1:20" ht="13.5">
      <c r="A148" s="14"/>
      <c r="D148" s="2"/>
      <c r="I148" s="2"/>
      <c r="P148" s="13"/>
      <c r="Q148" s="2"/>
      <c r="R148" s="2"/>
      <c r="S148" s="2"/>
      <c r="T148" s="2"/>
    </row>
    <row r="149" spans="1:20" ht="13.5">
      <c r="A149" s="14"/>
      <c r="D149" s="2"/>
      <c r="I149" s="2"/>
      <c r="P149" s="13"/>
      <c r="Q149" s="2"/>
      <c r="R149" s="2"/>
      <c r="S149" s="2"/>
      <c r="T149" s="2"/>
    </row>
    <row r="150" spans="1:20" ht="13.5">
      <c r="A150" s="14"/>
      <c r="D150" s="2"/>
      <c r="I150" s="2"/>
      <c r="P150" s="13"/>
      <c r="Q150" s="2"/>
      <c r="R150" s="2"/>
      <c r="S150" s="2"/>
      <c r="T150" s="2"/>
    </row>
    <row r="151" spans="1:20" ht="13.5">
      <c r="A151" s="14"/>
      <c r="D151" s="2"/>
      <c r="I151" s="2"/>
      <c r="P151" s="13"/>
      <c r="Q151" s="2"/>
      <c r="R151" s="2"/>
      <c r="S151" s="2"/>
      <c r="T151" s="2"/>
    </row>
    <row r="152" spans="1:20" ht="13.5">
      <c r="A152" s="14"/>
      <c r="D152" s="2"/>
      <c r="I152" s="2"/>
      <c r="P152" s="13"/>
      <c r="Q152" s="2"/>
      <c r="R152" s="2"/>
      <c r="S152" s="2"/>
      <c r="T152" s="2"/>
    </row>
    <row r="153" spans="1:20" ht="13.5">
      <c r="A153" s="14"/>
      <c r="D153" s="2"/>
      <c r="I153" s="2"/>
      <c r="P153" s="13"/>
      <c r="Q153" s="2"/>
      <c r="R153" s="2"/>
      <c r="S153" s="2"/>
      <c r="T153" s="2"/>
    </row>
    <row r="154" spans="1:20" ht="13.5">
      <c r="A154" s="14"/>
      <c r="D154" s="2"/>
      <c r="I154" s="2"/>
      <c r="P154" s="13"/>
      <c r="Q154" s="2"/>
      <c r="R154" s="2"/>
      <c r="S154" s="2"/>
      <c r="T154" s="2"/>
    </row>
    <row r="155" spans="1:20" ht="13.5">
      <c r="A155" s="14"/>
      <c r="D155" s="2"/>
      <c r="I155" s="2"/>
      <c r="P155" s="13"/>
      <c r="Q155" s="2"/>
      <c r="R155" s="2"/>
      <c r="S155" s="2"/>
      <c r="T155" s="2"/>
    </row>
    <row r="156" spans="1:20" ht="13.5">
      <c r="A156" s="14"/>
      <c r="D156" s="2"/>
      <c r="I156" s="2"/>
      <c r="P156" s="13"/>
      <c r="Q156" s="2"/>
      <c r="R156" s="2"/>
      <c r="S156" s="2"/>
      <c r="T156" s="2"/>
    </row>
    <row r="157" spans="1:20" ht="13.5">
      <c r="A157" s="14"/>
      <c r="D157" s="2"/>
      <c r="I157" s="2"/>
      <c r="P157" s="13"/>
      <c r="Q157" s="2"/>
      <c r="R157" s="2"/>
      <c r="S157" s="2"/>
      <c r="T157" s="2"/>
    </row>
    <row r="158" spans="1:20" ht="13.5">
      <c r="A158" s="14"/>
      <c r="D158" s="2"/>
      <c r="I158" s="2"/>
      <c r="P158" s="13"/>
      <c r="Q158" s="2"/>
      <c r="R158" s="2"/>
      <c r="S158" s="2"/>
      <c r="T158" s="2"/>
    </row>
    <row r="159" spans="1:20" ht="13.5">
      <c r="A159" s="14"/>
      <c r="D159" s="2"/>
      <c r="I159" s="2"/>
      <c r="P159" s="13"/>
      <c r="Q159" s="2"/>
      <c r="R159" s="2"/>
      <c r="S159" s="2"/>
      <c r="T159" s="2"/>
    </row>
    <row r="160" spans="1:20" ht="13.5">
      <c r="A160" s="14"/>
      <c r="D160" s="2"/>
      <c r="I160" s="2"/>
      <c r="P160" s="13"/>
      <c r="Q160" s="2"/>
      <c r="R160" s="2"/>
      <c r="S160" s="2"/>
      <c r="T160" s="2"/>
    </row>
    <row r="161" spans="1:20" ht="13.5">
      <c r="A161" s="14"/>
      <c r="D161" s="2"/>
      <c r="I161" s="2"/>
      <c r="P161" s="13"/>
      <c r="Q161" s="2"/>
      <c r="R161" s="2"/>
      <c r="S161" s="2"/>
      <c r="T161" s="2"/>
    </row>
    <row r="162" spans="1:20" ht="13.5">
      <c r="A162" s="14"/>
      <c r="D162" s="2"/>
      <c r="I162" s="2"/>
      <c r="P162" s="13"/>
      <c r="Q162" s="2"/>
      <c r="R162" s="2"/>
      <c r="S162" s="2"/>
      <c r="T162" s="2"/>
    </row>
    <row r="163" spans="1:20" ht="13.5">
      <c r="A163" s="14"/>
      <c r="D163" s="2"/>
      <c r="I163" s="2"/>
      <c r="P163" s="13"/>
      <c r="Q163" s="2"/>
      <c r="R163" s="2"/>
      <c r="S163" s="2"/>
      <c r="T163" s="2"/>
    </row>
    <row r="164" spans="1:20" ht="13.5">
      <c r="A164" s="14"/>
      <c r="D164" s="2"/>
      <c r="I164" s="2"/>
      <c r="P164" s="13"/>
      <c r="Q164" s="2"/>
      <c r="R164" s="2"/>
      <c r="S164" s="2"/>
      <c r="T164" s="2"/>
    </row>
    <row r="165" spans="1:20" ht="13.5">
      <c r="A165" s="14"/>
      <c r="D165" s="2"/>
      <c r="I165" s="2"/>
      <c r="P165" s="13"/>
      <c r="Q165" s="2"/>
      <c r="R165" s="2"/>
      <c r="S165" s="2"/>
      <c r="T165" s="2"/>
    </row>
    <row r="166" spans="1:20" ht="13.5">
      <c r="A166" s="14"/>
      <c r="D166" s="2"/>
      <c r="I166" s="2"/>
      <c r="P166" s="13"/>
      <c r="Q166" s="2"/>
      <c r="R166" s="2"/>
      <c r="S166" s="2"/>
      <c r="T166" s="2"/>
    </row>
    <row r="167" spans="1:20" ht="13.5">
      <c r="A167" s="14"/>
      <c r="D167" s="2"/>
      <c r="I167" s="2"/>
      <c r="P167" s="13"/>
      <c r="Q167" s="2"/>
      <c r="R167" s="2"/>
      <c r="S167" s="2"/>
      <c r="T167" s="2"/>
    </row>
    <row r="168" spans="1:20" ht="13.5">
      <c r="A168" s="14"/>
      <c r="D168" s="2"/>
      <c r="I168" s="2"/>
      <c r="P168" s="13"/>
      <c r="Q168" s="2"/>
      <c r="R168" s="2"/>
      <c r="S168" s="2"/>
      <c r="T168" s="2"/>
    </row>
    <row r="169" spans="1:20" ht="13.5">
      <c r="A169" s="14"/>
      <c r="D169" s="2"/>
      <c r="I169" s="2"/>
      <c r="P169" s="13"/>
      <c r="Q169" s="2"/>
      <c r="R169" s="2"/>
      <c r="S169" s="2"/>
      <c r="T169" s="2"/>
    </row>
    <row r="170" spans="1:20" ht="13.5">
      <c r="A170" s="14"/>
      <c r="D170" s="2"/>
      <c r="I170" s="2"/>
      <c r="P170" s="13"/>
      <c r="Q170" s="2"/>
      <c r="R170" s="2"/>
      <c r="S170" s="2"/>
      <c r="T170" s="2"/>
    </row>
    <row r="171" spans="1:20" ht="13.5">
      <c r="A171" s="14"/>
      <c r="D171" s="2"/>
      <c r="I171" s="2"/>
      <c r="P171" s="13"/>
      <c r="Q171" s="2"/>
      <c r="R171" s="2"/>
      <c r="S171" s="2"/>
      <c r="T171" s="2"/>
    </row>
    <row r="172" spans="1:20" ht="13.5">
      <c r="A172" s="14"/>
      <c r="D172" s="2"/>
      <c r="I172" s="2"/>
      <c r="P172" s="13"/>
      <c r="Q172" s="2"/>
      <c r="R172" s="2"/>
      <c r="S172" s="2"/>
      <c r="T172" s="2"/>
    </row>
    <row r="173" spans="1:20" ht="13.5">
      <c r="A173" s="14"/>
      <c r="D173" s="2"/>
      <c r="I173" s="2"/>
      <c r="P173" s="13"/>
      <c r="Q173" s="2"/>
      <c r="R173" s="2"/>
      <c r="S173" s="2"/>
      <c r="T173" s="2"/>
    </row>
    <row r="174" spans="1:20" ht="13.5">
      <c r="A174" s="14"/>
      <c r="D174" s="2"/>
      <c r="I174" s="2"/>
      <c r="P174" s="13"/>
      <c r="Q174" s="2"/>
      <c r="R174" s="2"/>
      <c r="S174" s="2"/>
      <c r="T174" s="2"/>
    </row>
    <row r="175" spans="1:20" ht="13.5">
      <c r="A175" s="14"/>
      <c r="D175" s="2"/>
      <c r="I175" s="2"/>
      <c r="P175" s="13"/>
      <c r="Q175" s="2"/>
      <c r="R175" s="2"/>
      <c r="S175" s="2"/>
      <c r="T175" s="2"/>
    </row>
    <row r="176" spans="1:20" ht="13.5">
      <c r="A176" s="14"/>
      <c r="D176" s="2"/>
      <c r="I176" s="2"/>
      <c r="P176" s="13"/>
      <c r="Q176" s="2"/>
      <c r="R176" s="2"/>
      <c r="S176" s="2"/>
      <c r="T176" s="2"/>
    </row>
    <row r="177" spans="1:20" ht="13.5">
      <c r="A177" s="14"/>
      <c r="D177" s="2"/>
      <c r="I177" s="2"/>
      <c r="P177" s="13"/>
      <c r="Q177" s="2"/>
      <c r="R177" s="2"/>
      <c r="S177" s="2"/>
      <c r="T177" s="2"/>
    </row>
    <row r="178" spans="1:20" ht="13.5">
      <c r="A178" s="14"/>
      <c r="D178" s="2"/>
      <c r="I178" s="2"/>
      <c r="P178" s="13"/>
      <c r="Q178" s="2"/>
      <c r="R178" s="2"/>
      <c r="S178" s="2"/>
      <c r="T178" s="2"/>
    </row>
    <row r="179" spans="1:20" ht="13.5">
      <c r="A179" s="14"/>
      <c r="D179" s="2"/>
      <c r="I179" s="2"/>
      <c r="P179" s="13"/>
      <c r="Q179" s="2"/>
      <c r="R179" s="2"/>
      <c r="S179" s="2"/>
      <c r="T179" s="2"/>
    </row>
    <row r="180" spans="1:20" ht="13.5">
      <c r="A180" s="14"/>
      <c r="D180" s="2"/>
      <c r="I180" s="2"/>
      <c r="P180" s="13"/>
      <c r="Q180" s="2"/>
      <c r="R180" s="2"/>
      <c r="S180" s="2"/>
      <c r="T180" s="2"/>
    </row>
    <row r="181" spans="1:20" ht="13.5">
      <c r="A181" s="14"/>
      <c r="D181" s="2"/>
      <c r="I181" s="2"/>
      <c r="P181" s="13"/>
      <c r="Q181" s="2"/>
      <c r="R181" s="2"/>
      <c r="S181" s="2"/>
      <c r="T181" s="2"/>
    </row>
    <row r="182" spans="1:20" ht="13.5">
      <c r="A182" s="14"/>
      <c r="D182" s="2"/>
      <c r="I182" s="2"/>
      <c r="P182" s="13"/>
      <c r="Q182" s="2"/>
      <c r="R182" s="2"/>
      <c r="S182" s="2"/>
      <c r="T182" s="2"/>
    </row>
    <row r="183" spans="1:20" ht="13.5">
      <c r="A183" s="14"/>
      <c r="D183" s="2"/>
      <c r="I183" s="2"/>
      <c r="P183" s="13"/>
      <c r="Q183" s="2"/>
      <c r="R183" s="2"/>
      <c r="S183" s="2"/>
      <c r="T183" s="2"/>
    </row>
    <row r="184" spans="1:20" ht="13.5">
      <c r="A184" s="14"/>
      <c r="D184" s="2"/>
      <c r="I184" s="2"/>
      <c r="P184" s="13"/>
      <c r="Q184" s="2"/>
      <c r="R184" s="2"/>
      <c r="S184" s="2"/>
      <c r="T184" s="2"/>
    </row>
    <row r="185" spans="1:20" ht="13.5">
      <c r="A185" s="14"/>
      <c r="D185" s="2"/>
      <c r="I185" s="2"/>
      <c r="P185" s="13"/>
      <c r="Q185" s="2"/>
      <c r="R185" s="2"/>
      <c r="S185" s="2"/>
      <c r="T185" s="2"/>
    </row>
    <row r="186" spans="1:20" ht="13.5">
      <c r="A186" s="14"/>
      <c r="D186" s="2"/>
      <c r="I186" s="2"/>
      <c r="P186" s="13"/>
      <c r="Q186" s="2"/>
      <c r="R186" s="2"/>
      <c r="S186" s="2"/>
      <c r="T186" s="2"/>
    </row>
    <row r="187" spans="1:20" ht="13.5">
      <c r="A187" s="14"/>
      <c r="D187" s="2"/>
      <c r="I187" s="2"/>
      <c r="P187" s="13"/>
      <c r="Q187" s="2"/>
      <c r="R187" s="2"/>
      <c r="S187" s="2"/>
      <c r="T187" s="2"/>
    </row>
    <row r="188" spans="1:20" ht="13.5">
      <c r="A188" s="14"/>
      <c r="D188" s="2"/>
      <c r="I188" s="2"/>
      <c r="P188" s="13"/>
      <c r="Q188" s="2"/>
      <c r="R188" s="2"/>
      <c r="S188" s="2"/>
      <c r="T188" s="2"/>
    </row>
    <row r="189" spans="1:20" ht="13.5">
      <c r="A189" s="14"/>
      <c r="D189" s="2"/>
      <c r="I189" s="2"/>
      <c r="P189" s="13"/>
      <c r="Q189" s="2"/>
      <c r="R189" s="2"/>
      <c r="S189" s="2"/>
      <c r="T189" s="2"/>
    </row>
    <row r="190" spans="1:20" ht="13.5">
      <c r="A190" s="14"/>
      <c r="D190" s="2"/>
      <c r="I190" s="2"/>
      <c r="P190" s="13"/>
      <c r="Q190" s="2"/>
      <c r="R190" s="2"/>
      <c r="S190" s="2"/>
      <c r="T190" s="2"/>
    </row>
    <row r="191" spans="1:20" ht="13.5">
      <c r="A191" s="14"/>
      <c r="D191" s="2"/>
      <c r="I191" s="2"/>
      <c r="P191" s="13"/>
      <c r="Q191" s="2"/>
      <c r="R191" s="2"/>
      <c r="S191" s="2"/>
      <c r="T191" s="2"/>
    </row>
    <row r="192" spans="1:20" ht="13.5">
      <c r="A192" s="14"/>
      <c r="D192" s="2"/>
      <c r="I192" s="2"/>
      <c r="P192" s="13"/>
      <c r="Q192" s="2"/>
      <c r="R192" s="2"/>
      <c r="S192" s="2"/>
      <c r="T192" s="2"/>
    </row>
    <row r="193" spans="1:20" ht="13.5">
      <c r="A193" s="14"/>
      <c r="D193" s="2"/>
      <c r="I193" s="2"/>
      <c r="P193" s="13"/>
      <c r="Q193" s="2"/>
      <c r="R193" s="2"/>
      <c r="S193" s="2"/>
      <c r="T193" s="2"/>
    </row>
    <row r="194" spans="1:20" ht="13.5">
      <c r="A194" s="14"/>
      <c r="D194" s="2"/>
      <c r="I194" s="2"/>
      <c r="P194" s="13"/>
      <c r="Q194" s="2"/>
      <c r="R194" s="2"/>
      <c r="S194" s="2"/>
      <c r="T194" s="2"/>
    </row>
    <row r="195" spans="1:20" ht="13.5">
      <c r="A195" s="14"/>
      <c r="D195" s="2"/>
      <c r="I195" s="2"/>
      <c r="P195" s="13"/>
      <c r="Q195" s="2"/>
      <c r="R195" s="2"/>
      <c r="S195" s="2"/>
      <c r="T195" s="2"/>
    </row>
    <row r="196" spans="1:20" ht="13.5">
      <c r="A196" s="14"/>
      <c r="D196" s="2"/>
      <c r="I196" s="2"/>
      <c r="P196" s="13"/>
      <c r="Q196" s="2"/>
      <c r="R196" s="2"/>
      <c r="S196" s="2"/>
      <c r="T196" s="2"/>
    </row>
    <row r="197" spans="1:20" ht="13.5">
      <c r="A197" s="14"/>
      <c r="D197" s="2"/>
      <c r="I197" s="2"/>
      <c r="P197" s="13"/>
      <c r="Q197" s="2"/>
      <c r="R197" s="2"/>
      <c r="S197" s="2"/>
      <c r="T197" s="2"/>
    </row>
    <row r="198" spans="1:20" ht="13.5">
      <c r="A198" s="14"/>
      <c r="D198" s="2"/>
      <c r="I198" s="2"/>
      <c r="P198" s="13"/>
      <c r="Q198" s="2"/>
      <c r="R198" s="2"/>
      <c r="S198" s="2"/>
      <c r="T198" s="2"/>
    </row>
    <row r="199" spans="1:20" ht="13.5">
      <c r="A199" s="14"/>
      <c r="D199" s="2"/>
      <c r="I199" s="2"/>
      <c r="P199" s="13"/>
      <c r="Q199" s="2"/>
      <c r="R199" s="2"/>
      <c r="S199" s="2"/>
      <c r="T199" s="2"/>
    </row>
    <row r="200" spans="1:20" ht="13.5">
      <c r="A200" s="14"/>
      <c r="D200" s="2"/>
      <c r="I200" s="2"/>
      <c r="P200" s="13"/>
      <c r="Q200" s="2"/>
      <c r="R200" s="2"/>
      <c r="S200" s="2"/>
      <c r="T200" s="2"/>
    </row>
    <row r="201" spans="1:20" ht="13.5">
      <c r="A201" s="14"/>
      <c r="D201" s="2"/>
      <c r="I201" s="2"/>
      <c r="P201" s="13"/>
      <c r="Q201" s="2"/>
      <c r="R201" s="2"/>
      <c r="S201" s="2"/>
      <c r="T201" s="2"/>
    </row>
    <row r="202" spans="1:20" ht="13.5">
      <c r="A202" s="14"/>
      <c r="D202" s="2"/>
      <c r="I202" s="2"/>
      <c r="P202" s="13"/>
      <c r="Q202" s="2"/>
      <c r="R202" s="2"/>
      <c r="S202" s="2"/>
      <c r="T202" s="2"/>
    </row>
    <row r="203" spans="1:20" ht="13.5">
      <c r="A203" s="14"/>
      <c r="D203" s="2"/>
      <c r="I203" s="2"/>
      <c r="P203" s="13"/>
      <c r="Q203" s="2"/>
      <c r="R203" s="2"/>
      <c r="S203" s="2"/>
      <c r="T203" s="2"/>
    </row>
    <row r="204" spans="1:20" ht="13.5">
      <c r="A204" s="14"/>
      <c r="D204" s="2"/>
      <c r="I204" s="2"/>
      <c r="P204" s="13"/>
      <c r="Q204" s="2"/>
      <c r="R204" s="2"/>
      <c r="S204" s="2"/>
      <c r="T204" s="2"/>
    </row>
    <row r="205" spans="1:20" ht="13.5">
      <c r="A205" s="14"/>
      <c r="D205" s="2"/>
      <c r="I205" s="2"/>
      <c r="P205" s="13"/>
      <c r="Q205" s="2"/>
      <c r="R205" s="2"/>
      <c r="S205" s="2"/>
      <c r="T205" s="2"/>
    </row>
    <row r="206" spans="1:20" ht="13.5">
      <c r="A206" s="14"/>
      <c r="D206" s="2"/>
      <c r="I206" s="2"/>
      <c r="P206" s="13"/>
      <c r="Q206" s="2"/>
      <c r="R206" s="2"/>
      <c r="S206" s="2"/>
      <c r="T206" s="2"/>
    </row>
    <row r="207" spans="1:20" ht="13.5">
      <c r="A207" s="14"/>
      <c r="D207" s="2"/>
      <c r="I207" s="2"/>
      <c r="P207" s="13"/>
      <c r="Q207" s="2"/>
      <c r="R207" s="2"/>
      <c r="S207" s="2"/>
      <c r="T207" s="2"/>
    </row>
    <row r="208" spans="1:20" ht="13.5">
      <c r="A208" s="14"/>
      <c r="D208" s="2"/>
      <c r="I208" s="2"/>
      <c r="P208" s="13"/>
      <c r="Q208" s="2"/>
      <c r="R208" s="2"/>
      <c r="S208" s="2"/>
      <c r="T208" s="2"/>
    </row>
    <row r="209" spans="1:20" ht="13.5">
      <c r="A209" s="14"/>
      <c r="D209" s="2"/>
      <c r="I209" s="2"/>
      <c r="P209" s="13"/>
      <c r="Q209" s="2"/>
      <c r="R209" s="2"/>
      <c r="S209" s="2"/>
      <c r="T209" s="2"/>
    </row>
    <row r="210" spans="1:20" ht="13.5">
      <c r="A210" s="11"/>
      <c r="D210" s="2"/>
      <c r="I210" s="2"/>
      <c r="J210" s="2"/>
      <c r="K210" s="12"/>
      <c r="R210" s="2"/>
      <c r="S210" s="2"/>
      <c r="T210" s="2"/>
    </row>
    <row r="211" spans="1:20" ht="13.5">
      <c r="A211" s="11"/>
      <c r="D211" s="2"/>
      <c r="I211" s="2"/>
      <c r="J211" s="2"/>
      <c r="K211" s="12"/>
      <c r="R211" s="2"/>
      <c r="S211" s="2"/>
      <c r="T211" s="2"/>
    </row>
    <row r="212" spans="1:20" ht="13.5">
      <c r="A212" s="10"/>
      <c r="D212" s="2"/>
      <c r="I212" s="2"/>
      <c r="J212" s="2"/>
      <c r="K212" s="2"/>
      <c r="R212" s="2"/>
      <c r="S212" s="2"/>
      <c r="T212" s="2"/>
    </row>
    <row r="213" spans="4:20" ht="13.5">
      <c r="D213" s="2"/>
      <c r="I213" s="2"/>
      <c r="J213" s="2"/>
      <c r="K213" s="2"/>
      <c r="R213" s="2"/>
      <c r="S213" s="2"/>
      <c r="T213" s="2"/>
    </row>
    <row r="214" spans="4:20" ht="13.5">
      <c r="D214" s="2"/>
      <c r="I214" s="2"/>
      <c r="J214" s="2"/>
      <c r="K214" s="2"/>
      <c r="R214" s="2"/>
      <c r="S214" s="2"/>
      <c r="T214" s="2"/>
    </row>
    <row r="215" spans="4:20" ht="13.5">
      <c r="D215" s="2"/>
      <c r="I215" s="2"/>
      <c r="J215" s="2"/>
      <c r="K215" s="2"/>
      <c r="R215" s="2"/>
      <c r="S215" s="2"/>
      <c r="T215" s="2"/>
    </row>
    <row r="216" spans="4:20" ht="13.5">
      <c r="D216" s="2"/>
      <c r="I216" s="2"/>
      <c r="J216" s="2"/>
      <c r="K216" s="2"/>
      <c r="R216" s="2"/>
      <c r="S216" s="2"/>
      <c r="T216" s="2"/>
    </row>
    <row r="217" spans="4:20" ht="13.5">
      <c r="D217" s="2"/>
      <c r="I217" s="2"/>
      <c r="J217" s="2"/>
      <c r="K217" s="2"/>
      <c r="R217" s="2"/>
      <c r="S217" s="2"/>
      <c r="T217" s="2"/>
    </row>
    <row r="218" spans="3:20" ht="13.5"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</row>
    <row r="219" spans="3:20" ht="13.5"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</row>
    <row r="220" spans="3:20" ht="13.5"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</row>
    <row r="221" spans="3:20" ht="13.5"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</row>
    <row r="222" spans="4:20" ht="13.5">
      <c r="D222" s="2"/>
      <c r="I222" s="2"/>
      <c r="J222" s="2"/>
      <c r="K222" s="2"/>
      <c r="R222" s="2"/>
      <c r="S222" s="2"/>
      <c r="T222" s="2"/>
    </row>
    <row r="223" spans="4:20" ht="13.5">
      <c r="D223" s="2"/>
      <c r="I223" s="2"/>
      <c r="J223" s="2"/>
      <c r="K223" s="2"/>
      <c r="R223" s="2"/>
      <c r="S223" s="2"/>
      <c r="T223" s="2"/>
    </row>
    <row r="224" spans="4:20" ht="13.5">
      <c r="D224" s="2"/>
      <c r="I224" s="2"/>
      <c r="J224" s="2"/>
      <c r="K224" s="2"/>
      <c r="R224" s="2"/>
      <c r="S224" s="2"/>
      <c r="T224" s="2"/>
    </row>
    <row r="225" spans="4:20" ht="13.5">
      <c r="D225" s="2"/>
      <c r="I225" s="2"/>
      <c r="J225" s="2"/>
      <c r="K225" s="2"/>
      <c r="R225" s="2"/>
      <c r="S225" s="2"/>
      <c r="T225" s="2"/>
    </row>
    <row r="226" spans="4:20" ht="13.5">
      <c r="D226" s="2"/>
      <c r="I226" s="2"/>
      <c r="J226" s="2"/>
      <c r="K226" s="2"/>
      <c r="R226" s="2"/>
      <c r="S226" s="2"/>
      <c r="T226" s="2"/>
    </row>
    <row r="227" spans="4:20" ht="13.5">
      <c r="D227" s="2"/>
      <c r="I227" s="2"/>
      <c r="J227" s="2"/>
      <c r="K227" s="2"/>
      <c r="R227" s="2"/>
      <c r="S227" s="2"/>
      <c r="T227" s="2"/>
    </row>
    <row r="228" spans="4:20" ht="13.5">
      <c r="D228" s="2"/>
      <c r="I228" s="2"/>
      <c r="J228" s="2"/>
      <c r="K228" s="2"/>
      <c r="R228" s="2"/>
      <c r="S228" s="2"/>
      <c r="T228" s="2"/>
    </row>
    <row r="229" spans="4:20" ht="13.5">
      <c r="D229" s="2"/>
      <c r="I229" s="2"/>
      <c r="J229" s="2"/>
      <c r="K229" s="2"/>
      <c r="R229" s="2"/>
      <c r="S229" s="2"/>
      <c r="T229" s="2"/>
    </row>
    <row r="230" spans="4:20" ht="13.5">
      <c r="D230" s="2"/>
      <c r="I230" s="2"/>
      <c r="J230" s="2"/>
      <c r="K230" s="2"/>
      <c r="R230" s="2"/>
      <c r="S230" s="2"/>
      <c r="T230" s="2"/>
    </row>
    <row r="231" spans="4:20" ht="13.5">
      <c r="D231" s="2"/>
      <c r="I231" s="2"/>
      <c r="J231" s="2"/>
      <c r="K231" s="2"/>
      <c r="R231" s="2"/>
      <c r="S231" s="2"/>
      <c r="T231" s="2"/>
    </row>
    <row r="232" spans="4:20" ht="13.5">
      <c r="D232" s="2"/>
      <c r="I232" s="2"/>
      <c r="J232" s="2"/>
      <c r="K232" s="2"/>
      <c r="R232" s="2"/>
      <c r="S232" s="2"/>
      <c r="T232" s="2"/>
    </row>
    <row r="233" spans="4:20" ht="13.5">
      <c r="D233" s="2"/>
      <c r="I233" s="2"/>
      <c r="J233" s="2"/>
      <c r="K233" s="2"/>
      <c r="R233" s="2"/>
      <c r="S233" s="2"/>
      <c r="T233" s="2"/>
    </row>
    <row r="234" spans="4:20" ht="13.5">
      <c r="D234" s="2"/>
      <c r="I234" s="2"/>
      <c r="J234" s="2"/>
      <c r="K234" s="2"/>
      <c r="R234" s="2"/>
      <c r="S234" s="2"/>
      <c r="T234" s="2"/>
    </row>
    <row r="235" spans="4:20" ht="13.5">
      <c r="D235" s="2"/>
      <c r="I235" s="2"/>
      <c r="J235" s="2"/>
      <c r="K235" s="2"/>
      <c r="R235" s="2"/>
      <c r="S235" s="2"/>
      <c r="T235" s="2"/>
    </row>
    <row r="236" spans="4:20" ht="13.5">
      <c r="D236" s="2"/>
      <c r="I236" s="2"/>
      <c r="J236" s="2"/>
      <c r="K236" s="2"/>
      <c r="R236" s="2"/>
      <c r="S236" s="2"/>
      <c r="T236" s="2"/>
    </row>
    <row r="237" spans="4:20" ht="13.5">
      <c r="D237" s="2"/>
      <c r="I237" s="2"/>
      <c r="J237" s="2"/>
      <c r="K237" s="2"/>
      <c r="R237" s="2"/>
      <c r="S237" s="2"/>
      <c r="T237" s="2"/>
    </row>
    <row r="238" spans="3:20" ht="13.5"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</row>
    <row r="239" spans="3:20" ht="13.5"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</row>
    <row r="240" spans="4:20" ht="13.5">
      <c r="D240" s="2"/>
      <c r="I240" s="2"/>
      <c r="J240" s="2"/>
      <c r="K240" s="2"/>
      <c r="R240" s="2"/>
      <c r="S240" s="2"/>
      <c r="T240" s="2"/>
    </row>
    <row r="241" spans="3:20" ht="13.5"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</row>
  </sheetData>
  <sheetProtection/>
  <mergeCells count="7">
    <mergeCell ref="C218:T218"/>
    <mergeCell ref="C219:T219"/>
    <mergeCell ref="C241:T241"/>
    <mergeCell ref="C220:T220"/>
    <mergeCell ref="C221:T221"/>
    <mergeCell ref="C238:T238"/>
    <mergeCell ref="C239:T239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selection activeCell="C19" sqref="C19:S19"/>
    </sheetView>
  </sheetViews>
  <sheetFormatPr defaultColWidth="9.00390625" defaultRowHeight="13.5"/>
  <cols>
    <col min="1" max="1" width="4.625" style="0" customWidth="1"/>
    <col min="2" max="2" width="22.50390625" style="0" bestFit="1" customWidth="1"/>
    <col min="3" max="3" width="5.25390625" style="0" bestFit="1" customWidth="1"/>
    <col min="4" max="5" width="5.50390625" style="0" bestFit="1" customWidth="1"/>
    <col min="6" max="8" width="5.25390625" style="0" bestFit="1" customWidth="1"/>
    <col min="9" max="9" width="5.375" style="0" customWidth="1"/>
    <col min="10" max="10" width="8.125" style="0" bestFit="1" customWidth="1"/>
    <col min="11" max="11" width="5.25390625" style="0" bestFit="1" customWidth="1"/>
    <col min="12" max="12" width="5.25390625" style="0" customWidth="1"/>
    <col min="13" max="16" width="5.25390625" style="0" bestFit="1" customWidth="1"/>
    <col min="17" max="17" width="5.875" style="0" bestFit="1" customWidth="1"/>
    <col min="18" max="18" width="5.25390625" style="0" customWidth="1"/>
    <col min="19" max="19" width="5.50390625" style="0" customWidth="1"/>
    <col min="20" max="20" width="5.875" style="0" customWidth="1"/>
    <col min="21" max="21" width="7.125" style="0" customWidth="1"/>
  </cols>
  <sheetData>
    <row r="1" spans="1:19" ht="13.5">
      <c r="A1" t="s">
        <v>0</v>
      </c>
      <c r="C1" t="s">
        <v>12</v>
      </c>
      <c r="D1" t="s">
        <v>2</v>
      </c>
      <c r="E1" t="s">
        <v>3</v>
      </c>
      <c r="F1" t="s">
        <v>4</v>
      </c>
      <c r="G1" t="s">
        <v>26</v>
      </c>
      <c r="H1" t="s">
        <v>5</v>
      </c>
      <c r="I1" t="s">
        <v>6</v>
      </c>
      <c r="J1" t="s">
        <v>56</v>
      </c>
      <c r="K1" t="s">
        <v>23</v>
      </c>
      <c r="L1" t="s">
        <v>7</v>
      </c>
      <c r="M1" t="s">
        <v>8</v>
      </c>
      <c r="N1" t="s">
        <v>9</v>
      </c>
      <c r="O1" t="s">
        <v>10</v>
      </c>
      <c r="P1" t="s">
        <v>11</v>
      </c>
      <c r="Q1" t="s">
        <v>24</v>
      </c>
      <c r="R1" t="s">
        <v>25</v>
      </c>
      <c r="S1" t="s">
        <v>13</v>
      </c>
    </row>
    <row r="2" spans="1:19" ht="13.5">
      <c r="A2">
        <v>1</v>
      </c>
      <c r="B2" t="s">
        <v>114</v>
      </c>
      <c r="C2">
        <v>142</v>
      </c>
      <c r="D2" s="2">
        <f>F2/E2</f>
        <v>0.23739837398373984</v>
      </c>
      <c r="E2">
        <v>615</v>
      </c>
      <c r="F2">
        <v>146</v>
      </c>
      <c r="G2">
        <v>44</v>
      </c>
      <c r="H2">
        <v>92</v>
      </c>
      <c r="I2" s="2">
        <f>(F2+K2)/(E2+K2+N2)</f>
        <v>0.2749615975422427</v>
      </c>
      <c r="J2">
        <v>298</v>
      </c>
      <c r="K2">
        <v>33</v>
      </c>
      <c r="L2">
        <v>95</v>
      </c>
      <c r="M2">
        <v>0</v>
      </c>
      <c r="N2">
        <v>3</v>
      </c>
      <c r="O2">
        <v>7</v>
      </c>
      <c r="P2" s="13">
        <v>4</v>
      </c>
      <c r="Q2" s="2">
        <v>0.284</v>
      </c>
      <c r="R2" s="2">
        <f>J2/E2</f>
        <v>0.4845528455284553</v>
      </c>
      <c r="S2" s="2">
        <f>I2+R2</f>
        <v>0.7595144430706979</v>
      </c>
    </row>
    <row r="3" spans="1:19" ht="13.5">
      <c r="A3">
        <v>2</v>
      </c>
      <c r="B3" t="s">
        <v>115</v>
      </c>
      <c r="C3">
        <v>144</v>
      </c>
      <c r="D3" s="2">
        <f aca="true" t="shared" si="0" ref="D3:D17">F3/E3</f>
        <v>0.26773455377574373</v>
      </c>
      <c r="E3">
        <v>437</v>
      </c>
      <c r="F3">
        <v>117</v>
      </c>
      <c r="G3">
        <v>3</v>
      </c>
      <c r="H3">
        <v>31</v>
      </c>
      <c r="I3" s="2">
        <f aca="true" t="shared" si="1" ref="I3:I17">(F3+K3)/(E3+K3+N3)</f>
        <v>0.3456032719836401</v>
      </c>
      <c r="J3">
        <v>151</v>
      </c>
      <c r="K3">
        <v>52</v>
      </c>
      <c r="L3">
        <v>44</v>
      </c>
      <c r="M3">
        <v>0</v>
      </c>
      <c r="N3">
        <v>0</v>
      </c>
      <c r="O3">
        <v>14</v>
      </c>
      <c r="P3" s="13">
        <v>6</v>
      </c>
      <c r="Q3" s="2">
        <v>0.467</v>
      </c>
      <c r="R3" s="2">
        <f aca="true" t="shared" si="2" ref="R3:R17">J3/E3</f>
        <v>0.34553775743707094</v>
      </c>
      <c r="S3" s="2">
        <f aca="true" t="shared" si="3" ref="S3:S17">I3+R3</f>
        <v>0.691141029420711</v>
      </c>
    </row>
    <row r="4" spans="1:19" ht="13.5">
      <c r="A4">
        <v>3</v>
      </c>
      <c r="B4" t="s">
        <v>116</v>
      </c>
      <c r="C4">
        <v>141</v>
      </c>
      <c r="D4" s="2">
        <f t="shared" si="0"/>
        <v>0.2867012089810017</v>
      </c>
      <c r="E4">
        <v>579</v>
      </c>
      <c r="F4">
        <v>166</v>
      </c>
      <c r="G4">
        <v>36</v>
      </c>
      <c r="H4">
        <v>101</v>
      </c>
      <c r="I4" s="2">
        <f t="shared" si="1"/>
        <v>0.33279483037156704</v>
      </c>
      <c r="J4">
        <v>333</v>
      </c>
      <c r="K4">
        <v>40</v>
      </c>
      <c r="L4">
        <v>47</v>
      </c>
      <c r="M4">
        <v>0</v>
      </c>
      <c r="N4">
        <v>0</v>
      </c>
      <c r="O4">
        <v>0</v>
      </c>
      <c r="P4" s="13">
        <v>16</v>
      </c>
      <c r="Q4" s="2">
        <v>0.378</v>
      </c>
      <c r="R4" s="2">
        <f t="shared" si="2"/>
        <v>0.5751295336787565</v>
      </c>
      <c r="S4" s="2">
        <f t="shared" si="3"/>
        <v>0.9079243640503236</v>
      </c>
    </row>
    <row r="5" spans="1:19" ht="13.5">
      <c r="A5">
        <v>4</v>
      </c>
      <c r="B5" t="s">
        <v>117</v>
      </c>
      <c r="C5">
        <v>144</v>
      </c>
      <c r="D5" s="2">
        <f t="shared" si="0"/>
        <v>0.23737373737373738</v>
      </c>
      <c r="E5">
        <v>594</v>
      </c>
      <c r="F5">
        <v>141</v>
      </c>
      <c r="G5">
        <v>35</v>
      </c>
      <c r="H5">
        <v>108</v>
      </c>
      <c r="I5" s="2">
        <f t="shared" si="1"/>
        <v>0.2621359223300971</v>
      </c>
      <c r="J5">
        <v>282</v>
      </c>
      <c r="K5">
        <v>21</v>
      </c>
      <c r="L5">
        <v>61</v>
      </c>
      <c r="M5">
        <v>0</v>
      </c>
      <c r="N5">
        <v>3</v>
      </c>
      <c r="O5">
        <v>19</v>
      </c>
      <c r="P5" s="13">
        <v>20</v>
      </c>
      <c r="Q5" s="2">
        <v>0.271</v>
      </c>
      <c r="R5" s="2">
        <f t="shared" si="2"/>
        <v>0.47474747474747475</v>
      </c>
      <c r="S5" s="2">
        <f t="shared" si="3"/>
        <v>0.7368833970775719</v>
      </c>
    </row>
    <row r="6" spans="1:19" ht="13.5">
      <c r="A6">
        <v>5</v>
      </c>
      <c r="B6" t="s">
        <v>118</v>
      </c>
      <c r="C6">
        <v>144</v>
      </c>
      <c r="D6" s="2">
        <f t="shared" si="0"/>
        <v>0.27546296296296297</v>
      </c>
      <c r="E6">
        <v>432</v>
      </c>
      <c r="F6">
        <v>119</v>
      </c>
      <c r="G6">
        <v>3</v>
      </c>
      <c r="H6">
        <v>38</v>
      </c>
      <c r="I6" s="2">
        <f t="shared" si="1"/>
        <v>0.3410526315789474</v>
      </c>
      <c r="J6">
        <v>180</v>
      </c>
      <c r="K6">
        <v>43</v>
      </c>
      <c r="L6">
        <v>44</v>
      </c>
      <c r="M6">
        <v>1</v>
      </c>
      <c r="N6">
        <v>0</v>
      </c>
      <c r="O6">
        <v>48</v>
      </c>
      <c r="P6" s="13">
        <v>2</v>
      </c>
      <c r="Q6" s="2">
        <v>0.289</v>
      </c>
      <c r="R6" s="2">
        <f t="shared" si="2"/>
        <v>0.4166666666666667</v>
      </c>
      <c r="S6" s="2">
        <f t="shared" si="3"/>
        <v>0.757719298245614</v>
      </c>
    </row>
    <row r="7" spans="1:19" ht="13.5">
      <c r="A7">
        <v>6</v>
      </c>
      <c r="B7" t="s">
        <v>119</v>
      </c>
      <c r="C7">
        <v>144</v>
      </c>
      <c r="D7" s="2">
        <f t="shared" si="0"/>
        <v>0.30260047281323876</v>
      </c>
      <c r="E7">
        <v>423</v>
      </c>
      <c r="F7">
        <v>128</v>
      </c>
      <c r="G7">
        <v>2</v>
      </c>
      <c r="H7">
        <v>50</v>
      </c>
      <c r="I7" s="2">
        <f t="shared" si="1"/>
        <v>0.3355855855855856</v>
      </c>
      <c r="J7">
        <v>183</v>
      </c>
      <c r="K7">
        <v>21</v>
      </c>
      <c r="L7">
        <v>35</v>
      </c>
      <c r="M7">
        <v>10</v>
      </c>
      <c r="N7">
        <v>0</v>
      </c>
      <c r="O7">
        <v>49</v>
      </c>
      <c r="P7" s="13">
        <v>2</v>
      </c>
      <c r="Q7" s="2">
        <v>0.36</v>
      </c>
      <c r="R7" s="2">
        <f t="shared" si="2"/>
        <v>0.4326241134751773</v>
      </c>
      <c r="S7" s="2">
        <f t="shared" si="3"/>
        <v>0.768209699060763</v>
      </c>
    </row>
    <row r="8" spans="1:19" ht="13.5">
      <c r="A8">
        <v>7</v>
      </c>
      <c r="B8" t="s">
        <v>120</v>
      </c>
      <c r="C8">
        <v>143</v>
      </c>
      <c r="D8" s="2">
        <f t="shared" si="0"/>
        <v>0.27011494252873564</v>
      </c>
      <c r="E8">
        <v>522</v>
      </c>
      <c r="F8">
        <v>141</v>
      </c>
      <c r="G8">
        <v>5</v>
      </c>
      <c r="H8">
        <v>63</v>
      </c>
      <c r="I8" s="2">
        <f t="shared" si="1"/>
        <v>0.3304042179261863</v>
      </c>
      <c r="J8">
        <v>192</v>
      </c>
      <c r="K8">
        <v>47</v>
      </c>
      <c r="L8">
        <v>55</v>
      </c>
      <c r="M8">
        <v>0</v>
      </c>
      <c r="N8">
        <v>0</v>
      </c>
      <c r="O8">
        <v>21</v>
      </c>
      <c r="P8" s="13">
        <v>15</v>
      </c>
      <c r="Q8" s="2">
        <v>0.266</v>
      </c>
      <c r="R8" s="2">
        <f t="shared" si="2"/>
        <v>0.367816091954023</v>
      </c>
      <c r="S8" s="2">
        <f t="shared" si="3"/>
        <v>0.6982203098802093</v>
      </c>
    </row>
    <row r="9" spans="1:19" ht="13.5">
      <c r="A9">
        <v>8</v>
      </c>
      <c r="B9" t="s">
        <v>121</v>
      </c>
      <c r="C9">
        <v>143</v>
      </c>
      <c r="D9" s="2">
        <f t="shared" si="0"/>
        <v>0.2761394101876676</v>
      </c>
      <c r="E9">
        <v>373</v>
      </c>
      <c r="F9">
        <v>103</v>
      </c>
      <c r="G9">
        <v>4</v>
      </c>
      <c r="H9">
        <v>55</v>
      </c>
      <c r="I9" s="2">
        <f t="shared" si="1"/>
        <v>0.3059125964010283</v>
      </c>
      <c r="J9">
        <v>137</v>
      </c>
      <c r="K9">
        <v>16</v>
      </c>
      <c r="L9">
        <v>48</v>
      </c>
      <c r="M9">
        <v>8</v>
      </c>
      <c r="N9">
        <v>0</v>
      </c>
      <c r="O9">
        <v>0</v>
      </c>
      <c r="P9" s="13">
        <v>5</v>
      </c>
      <c r="Q9" s="2">
        <v>0.33</v>
      </c>
      <c r="R9" s="2">
        <f t="shared" si="2"/>
        <v>0.3672922252010724</v>
      </c>
      <c r="S9" s="2">
        <f t="shared" si="3"/>
        <v>0.6732048216021007</v>
      </c>
    </row>
    <row r="10" spans="1:19" ht="13.5">
      <c r="A10" s="1" t="s">
        <v>1</v>
      </c>
      <c r="B10" t="s">
        <v>122</v>
      </c>
      <c r="C10">
        <v>119</v>
      </c>
      <c r="D10" s="2">
        <f t="shared" si="0"/>
        <v>0.27586206896551724</v>
      </c>
      <c r="E10">
        <v>203</v>
      </c>
      <c r="F10">
        <v>56</v>
      </c>
      <c r="G10">
        <v>8</v>
      </c>
      <c r="H10">
        <v>21</v>
      </c>
      <c r="I10" s="2">
        <f t="shared" si="1"/>
        <v>0.334841628959276</v>
      </c>
      <c r="J10">
        <v>98</v>
      </c>
      <c r="K10">
        <v>18</v>
      </c>
      <c r="L10">
        <v>25</v>
      </c>
      <c r="M10">
        <v>0</v>
      </c>
      <c r="N10">
        <v>0</v>
      </c>
      <c r="O10">
        <v>2</v>
      </c>
      <c r="P10" s="13">
        <v>0</v>
      </c>
      <c r="Q10" s="2">
        <v>0.262</v>
      </c>
      <c r="R10" s="2">
        <f t="shared" si="2"/>
        <v>0.4827586206896552</v>
      </c>
      <c r="S10" s="2">
        <f t="shared" si="3"/>
        <v>0.8176002496489312</v>
      </c>
    </row>
    <row r="11" spans="1:19" ht="13.5">
      <c r="A11" s="1" t="s">
        <v>1</v>
      </c>
      <c r="B11" t="s">
        <v>123</v>
      </c>
      <c r="C11">
        <v>100</v>
      </c>
      <c r="D11" s="2">
        <f t="shared" si="0"/>
        <v>0.24528301886792453</v>
      </c>
      <c r="E11">
        <v>106</v>
      </c>
      <c r="F11">
        <v>26</v>
      </c>
      <c r="G11">
        <v>11</v>
      </c>
      <c r="H11">
        <v>26</v>
      </c>
      <c r="I11" s="2">
        <f t="shared" si="1"/>
        <v>0.2727272727272727</v>
      </c>
      <c r="J11">
        <v>65</v>
      </c>
      <c r="K11">
        <v>4</v>
      </c>
      <c r="L11">
        <v>14</v>
      </c>
      <c r="M11">
        <v>0</v>
      </c>
      <c r="N11">
        <v>0</v>
      </c>
      <c r="O11">
        <v>0</v>
      </c>
      <c r="P11" s="13">
        <v>2</v>
      </c>
      <c r="Q11" s="2">
        <v>0.226</v>
      </c>
      <c r="R11" s="2">
        <f t="shared" si="2"/>
        <v>0.6132075471698113</v>
      </c>
      <c r="S11" s="2">
        <f t="shared" si="3"/>
        <v>0.885934819897084</v>
      </c>
    </row>
    <row r="12" spans="1:19" ht="13.5">
      <c r="A12" s="1" t="s">
        <v>1</v>
      </c>
      <c r="B12" t="s">
        <v>124</v>
      </c>
      <c r="C12">
        <v>43</v>
      </c>
      <c r="D12" s="2">
        <f t="shared" si="0"/>
        <v>0.3611111111111111</v>
      </c>
      <c r="E12">
        <v>36</v>
      </c>
      <c r="F12">
        <v>13</v>
      </c>
      <c r="G12">
        <v>0</v>
      </c>
      <c r="H12">
        <v>3</v>
      </c>
      <c r="I12" s="2">
        <f t="shared" si="1"/>
        <v>0.3783783783783784</v>
      </c>
      <c r="J12">
        <v>14</v>
      </c>
      <c r="K12">
        <v>1</v>
      </c>
      <c r="L12">
        <v>4</v>
      </c>
      <c r="M12">
        <v>0</v>
      </c>
      <c r="N12">
        <v>0</v>
      </c>
      <c r="O12">
        <v>1</v>
      </c>
      <c r="P12" s="13">
        <v>0</v>
      </c>
      <c r="Q12" s="2">
        <v>0.333</v>
      </c>
      <c r="R12" s="2">
        <f t="shared" si="2"/>
        <v>0.3888888888888889</v>
      </c>
      <c r="S12" s="2">
        <f t="shared" si="3"/>
        <v>0.7672672672672673</v>
      </c>
    </row>
    <row r="13" spans="1:19" ht="13.5">
      <c r="A13" s="1" t="s">
        <v>1</v>
      </c>
      <c r="B13" t="s">
        <v>125</v>
      </c>
      <c r="C13">
        <v>65</v>
      </c>
      <c r="D13" s="2">
        <f t="shared" si="0"/>
        <v>0.21428571428571427</v>
      </c>
      <c r="E13">
        <v>42</v>
      </c>
      <c r="F13">
        <v>9</v>
      </c>
      <c r="G13">
        <v>0</v>
      </c>
      <c r="H13">
        <v>3</v>
      </c>
      <c r="I13" s="2">
        <f t="shared" si="1"/>
        <v>0.2826086956521739</v>
      </c>
      <c r="J13">
        <v>9</v>
      </c>
      <c r="K13">
        <v>4</v>
      </c>
      <c r="L13">
        <v>6</v>
      </c>
      <c r="M13">
        <v>2</v>
      </c>
      <c r="N13">
        <v>0</v>
      </c>
      <c r="O13">
        <v>1</v>
      </c>
      <c r="P13" s="13">
        <v>3</v>
      </c>
      <c r="Q13" s="2">
        <v>0.2</v>
      </c>
      <c r="R13" s="2">
        <f t="shared" si="2"/>
        <v>0.21428571428571427</v>
      </c>
      <c r="S13" s="2">
        <f t="shared" si="3"/>
        <v>0.49689440993788814</v>
      </c>
    </row>
    <row r="14" spans="1:19" ht="13.5">
      <c r="A14" s="1" t="s">
        <v>1</v>
      </c>
      <c r="B14" t="s">
        <v>126</v>
      </c>
      <c r="C14">
        <v>66</v>
      </c>
      <c r="D14" s="2">
        <f t="shared" si="0"/>
        <v>0.21052631578947367</v>
      </c>
      <c r="E14">
        <v>57</v>
      </c>
      <c r="F14">
        <v>12</v>
      </c>
      <c r="G14">
        <v>0</v>
      </c>
      <c r="H14">
        <v>10</v>
      </c>
      <c r="I14" s="2">
        <f t="shared" si="1"/>
        <v>0.2857142857142857</v>
      </c>
      <c r="J14">
        <v>17</v>
      </c>
      <c r="K14">
        <v>6</v>
      </c>
      <c r="L14">
        <v>11</v>
      </c>
      <c r="M14">
        <v>3</v>
      </c>
      <c r="N14">
        <v>0</v>
      </c>
      <c r="O14">
        <v>0</v>
      </c>
      <c r="P14" s="13">
        <v>0</v>
      </c>
      <c r="Q14" s="2">
        <v>0.261</v>
      </c>
      <c r="R14" s="2">
        <f t="shared" si="2"/>
        <v>0.2982456140350877</v>
      </c>
      <c r="S14" s="2">
        <f t="shared" si="3"/>
        <v>0.5839598997493733</v>
      </c>
    </row>
    <row r="15" spans="1:19" ht="13.5">
      <c r="A15" s="1" t="s">
        <v>1</v>
      </c>
      <c r="B15" t="s">
        <v>127</v>
      </c>
      <c r="C15">
        <v>38</v>
      </c>
      <c r="D15" s="2">
        <f t="shared" si="0"/>
        <v>0.2702702702702703</v>
      </c>
      <c r="E15">
        <v>37</v>
      </c>
      <c r="F15">
        <v>10</v>
      </c>
      <c r="G15">
        <v>0</v>
      </c>
      <c r="H15">
        <v>8</v>
      </c>
      <c r="I15" s="2">
        <f t="shared" si="1"/>
        <v>0.325</v>
      </c>
      <c r="J15">
        <v>18</v>
      </c>
      <c r="K15">
        <v>3</v>
      </c>
      <c r="L15">
        <v>6</v>
      </c>
      <c r="M15">
        <v>3</v>
      </c>
      <c r="N15">
        <v>0</v>
      </c>
      <c r="O15">
        <v>0</v>
      </c>
      <c r="P15" s="13">
        <v>0</v>
      </c>
      <c r="Q15" s="2">
        <v>0.714</v>
      </c>
      <c r="R15" s="2">
        <f t="shared" si="2"/>
        <v>0.4864864864864865</v>
      </c>
      <c r="S15" s="2">
        <f t="shared" si="3"/>
        <v>0.8114864864864866</v>
      </c>
    </row>
    <row r="16" spans="1:19" ht="13.5">
      <c r="A16" s="1" t="s">
        <v>1</v>
      </c>
      <c r="B16" t="s">
        <v>128</v>
      </c>
      <c r="C16">
        <v>82</v>
      </c>
      <c r="D16" s="2">
        <f t="shared" si="0"/>
        <v>0.25806451612903225</v>
      </c>
      <c r="E16">
        <v>62</v>
      </c>
      <c r="F16">
        <v>16</v>
      </c>
      <c r="G16">
        <v>2</v>
      </c>
      <c r="H16">
        <v>11</v>
      </c>
      <c r="I16" s="2">
        <f t="shared" si="1"/>
        <v>0.30303030303030304</v>
      </c>
      <c r="J16">
        <v>25</v>
      </c>
      <c r="K16">
        <v>4</v>
      </c>
      <c r="L16">
        <v>7</v>
      </c>
      <c r="M16">
        <v>5</v>
      </c>
      <c r="N16">
        <v>0</v>
      </c>
      <c r="O16">
        <v>0</v>
      </c>
      <c r="P16" s="13">
        <v>1</v>
      </c>
      <c r="Q16" s="2">
        <v>0.429</v>
      </c>
      <c r="R16" s="2">
        <f t="shared" si="2"/>
        <v>0.4032258064516129</v>
      </c>
      <c r="S16" s="2">
        <f t="shared" si="3"/>
        <v>0.706256109481916</v>
      </c>
    </row>
    <row r="17" spans="1:19" ht="13.5">
      <c r="A17" s="1" t="s">
        <v>1</v>
      </c>
      <c r="B17" t="s">
        <v>129</v>
      </c>
      <c r="C17">
        <v>67</v>
      </c>
      <c r="D17" s="2">
        <f t="shared" si="0"/>
        <v>0.24489795918367346</v>
      </c>
      <c r="E17">
        <v>49</v>
      </c>
      <c r="F17">
        <v>12</v>
      </c>
      <c r="G17">
        <v>0</v>
      </c>
      <c r="H17">
        <v>3</v>
      </c>
      <c r="I17" s="2">
        <f t="shared" si="1"/>
        <v>0.26</v>
      </c>
      <c r="J17">
        <v>15</v>
      </c>
      <c r="K17">
        <v>1</v>
      </c>
      <c r="L17">
        <v>2</v>
      </c>
      <c r="M17">
        <v>4</v>
      </c>
      <c r="N17">
        <v>0</v>
      </c>
      <c r="O17">
        <v>2</v>
      </c>
      <c r="P17" s="13">
        <v>0</v>
      </c>
      <c r="Q17" s="2">
        <v>0.3</v>
      </c>
      <c r="R17" s="2">
        <f t="shared" si="2"/>
        <v>0.30612244897959184</v>
      </c>
      <c r="S17" s="2">
        <f t="shared" si="3"/>
        <v>0.5661224489795919</v>
      </c>
    </row>
    <row r="18" spans="1:19" ht="13.5">
      <c r="A18" s="1" t="s">
        <v>49</v>
      </c>
      <c r="B18" t="s">
        <v>130</v>
      </c>
      <c r="C18" s="16" t="s">
        <v>54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</row>
    <row r="19" spans="1:19" ht="13.5">
      <c r="A19" s="1" t="s">
        <v>49</v>
      </c>
      <c r="B19" t="s">
        <v>131</v>
      </c>
      <c r="C19" s="16" t="s">
        <v>54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</row>
    <row r="20" spans="1:19" ht="13.5">
      <c r="A20" s="1" t="s">
        <v>49</v>
      </c>
      <c r="B20" t="s">
        <v>132</v>
      </c>
      <c r="C20" s="16" t="s">
        <v>54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</row>
    <row r="21" spans="1:19" ht="13.5">
      <c r="A21" s="1" t="s">
        <v>49</v>
      </c>
      <c r="B21" t="s">
        <v>133</v>
      </c>
      <c r="C21" s="16" t="s">
        <v>54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</row>
    <row r="24" spans="1:21" ht="13.5">
      <c r="A24" s="1" t="s">
        <v>14</v>
      </c>
      <c r="C24" t="s">
        <v>12</v>
      </c>
      <c r="D24" t="s">
        <v>27</v>
      </c>
      <c r="E24" t="s">
        <v>15</v>
      </c>
      <c r="F24" t="s">
        <v>16</v>
      </c>
      <c r="G24" t="s">
        <v>17</v>
      </c>
      <c r="H24" t="s">
        <v>18</v>
      </c>
      <c r="I24" t="s">
        <v>19</v>
      </c>
      <c r="J24" t="s">
        <v>20</v>
      </c>
      <c r="K24" t="s">
        <v>21</v>
      </c>
      <c r="L24" t="s">
        <v>57</v>
      </c>
      <c r="M24" t="s">
        <v>22</v>
      </c>
      <c r="N24" t="s">
        <v>29</v>
      </c>
      <c r="O24" t="s">
        <v>28</v>
      </c>
      <c r="P24" t="s">
        <v>30</v>
      </c>
      <c r="Q24" t="s">
        <v>31</v>
      </c>
      <c r="R24" t="s">
        <v>32</v>
      </c>
      <c r="S24" t="s">
        <v>33</v>
      </c>
      <c r="T24" t="s">
        <v>47</v>
      </c>
      <c r="U24" t="s">
        <v>48</v>
      </c>
    </row>
    <row r="25" spans="1:21" ht="13.5">
      <c r="A25" s="1" t="s">
        <v>50</v>
      </c>
      <c r="B25" t="s">
        <v>134</v>
      </c>
      <c r="C25">
        <v>28</v>
      </c>
      <c r="D25" s="3">
        <f>S25/J25*9</f>
        <v>3.107913669064748</v>
      </c>
      <c r="E25">
        <v>19</v>
      </c>
      <c r="F25">
        <v>6</v>
      </c>
      <c r="G25">
        <v>0</v>
      </c>
      <c r="H25">
        <v>0</v>
      </c>
      <c r="I25" s="2">
        <f>E25/(E25+F25)</f>
        <v>0.76</v>
      </c>
      <c r="J25" s="7">
        <v>185.33333333333334</v>
      </c>
      <c r="K25">
        <v>1</v>
      </c>
      <c r="L25">
        <v>775</v>
      </c>
      <c r="M25">
        <v>188</v>
      </c>
      <c r="N25">
        <v>56</v>
      </c>
      <c r="O25">
        <v>23</v>
      </c>
      <c r="P25">
        <v>8</v>
      </c>
      <c r="Q25">
        <v>18</v>
      </c>
      <c r="R25">
        <v>66</v>
      </c>
      <c r="S25">
        <v>64</v>
      </c>
      <c r="T25" s="3">
        <f>(M25+O25)/J25</f>
        <v>1.1384892086330936</v>
      </c>
      <c r="U25" s="3">
        <f>N25/J25*9</f>
        <v>2.7194244604316546</v>
      </c>
    </row>
    <row r="26" spans="1:21" ht="13.5">
      <c r="A26" s="1" t="s">
        <v>50</v>
      </c>
      <c r="B26" t="s">
        <v>135</v>
      </c>
      <c r="C26">
        <v>28</v>
      </c>
      <c r="D26" s="3">
        <f aca="true" t="shared" si="4" ref="D26:D36">S26/J26*9</f>
        <v>3.295081967213115</v>
      </c>
      <c r="E26">
        <v>12</v>
      </c>
      <c r="F26">
        <v>11</v>
      </c>
      <c r="G26">
        <v>0</v>
      </c>
      <c r="H26">
        <v>0</v>
      </c>
      <c r="I26" s="2">
        <f aca="true" t="shared" si="5" ref="I26:I36">E26/(E26+F26)</f>
        <v>0.5217391304347826</v>
      </c>
      <c r="J26" s="7">
        <v>183</v>
      </c>
      <c r="K26">
        <v>4</v>
      </c>
      <c r="L26">
        <v>768</v>
      </c>
      <c r="M26">
        <v>182</v>
      </c>
      <c r="N26">
        <v>123</v>
      </c>
      <c r="O26">
        <v>30</v>
      </c>
      <c r="P26">
        <v>4</v>
      </c>
      <c r="Q26">
        <v>11</v>
      </c>
      <c r="R26">
        <v>67</v>
      </c>
      <c r="S26">
        <v>67</v>
      </c>
      <c r="T26" s="3">
        <f aca="true" t="shared" si="6" ref="T26:T36">(M26+O26)/J26</f>
        <v>1.1584699453551912</v>
      </c>
      <c r="U26" s="3">
        <f aca="true" t="shared" si="7" ref="U26:U36">N26/J26*9</f>
        <v>6.049180327868852</v>
      </c>
    </row>
    <row r="27" spans="1:21" ht="13.5">
      <c r="A27" s="1" t="s">
        <v>50</v>
      </c>
      <c r="B27" t="s">
        <v>136</v>
      </c>
      <c r="C27">
        <v>27</v>
      </c>
      <c r="D27" s="3">
        <f t="shared" si="4"/>
        <v>3.3484251968503935</v>
      </c>
      <c r="E27">
        <v>13</v>
      </c>
      <c r="F27">
        <v>9</v>
      </c>
      <c r="G27">
        <v>0</v>
      </c>
      <c r="H27">
        <v>0</v>
      </c>
      <c r="I27" s="2">
        <f t="shared" si="5"/>
        <v>0.5909090909090909</v>
      </c>
      <c r="J27" s="7">
        <v>169.33333333333334</v>
      </c>
      <c r="K27">
        <v>2</v>
      </c>
      <c r="L27">
        <v>705</v>
      </c>
      <c r="M27">
        <v>157</v>
      </c>
      <c r="N27">
        <v>56</v>
      </c>
      <c r="O27">
        <v>40</v>
      </c>
      <c r="P27">
        <v>4</v>
      </c>
      <c r="Q27">
        <v>14</v>
      </c>
      <c r="R27">
        <v>66</v>
      </c>
      <c r="S27">
        <v>63</v>
      </c>
      <c r="T27" s="3">
        <f t="shared" si="6"/>
        <v>1.1633858267716535</v>
      </c>
      <c r="U27" s="3">
        <f t="shared" si="7"/>
        <v>2.976377952755905</v>
      </c>
    </row>
    <row r="28" spans="1:21" ht="13.5">
      <c r="A28" s="1" t="s">
        <v>50</v>
      </c>
      <c r="B28" t="s">
        <v>137</v>
      </c>
      <c r="C28">
        <v>27</v>
      </c>
      <c r="D28" s="3">
        <f t="shared" si="4"/>
        <v>4.655172413793104</v>
      </c>
      <c r="E28">
        <v>6</v>
      </c>
      <c r="F28">
        <v>11</v>
      </c>
      <c r="G28">
        <v>0</v>
      </c>
      <c r="H28">
        <v>0</v>
      </c>
      <c r="I28" s="2">
        <f t="shared" si="5"/>
        <v>0.35294117647058826</v>
      </c>
      <c r="J28" s="7">
        <v>145</v>
      </c>
      <c r="K28">
        <v>3</v>
      </c>
      <c r="L28">
        <v>629</v>
      </c>
      <c r="M28">
        <v>154</v>
      </c>
      <c r="N28">
        <v>50</v>
      </c>
      <c r="O28">
        <v>36</v>
      </c>
      <c r="P28">
        <v>5</v>
      </c>
      <c r="Q28">
        <v>15</v>
      </c>
      <c r="R28">
        <v>78</v>
      </c>
      <c r="S28">
        <v>75</v>
      </c>
      <c r="T28" s="3">
        <f t="shared" si="6"/>
        <v>1.3103448275862069</v>
      </c>
      <c r="U28" s="3">
        <f t="shared" si="7"/>
        <v>3.1034482758620694</v>
      </c>
    </row>
    <row r="29" spans="1:21" ht="13.5">
      <c r="A29" s="1" t="s">
        <v>50</v>
      </c>
      <c r="B29" t="s">
        <v>138</v>
      </c>
      <c r="C29">
        <v>31</v>
      </c>
      <c r="D29" s="3">
        <f t="shared" si="4"/>
        <v>3.878181818181818</v>
      </c>
      <c r="E29">
        <v>11</v>
      </c>
      <c r="F29">
        <v>5</v>
      </c>
      <c r="G29">
        <v>0</v>
      </c>
      <c r="H29">
        <v>0</v>
      </c>
      <c r="I29" s="2">
        <f t="shared" si="5"/>
        <v>0.6875</v>
      </c>
      <c r="J29" s="7">
        <v>183.33333333333334</v>
      </c>
      <c r="K29">
        <v>1</v>
      </c>
      <c r="L29">
        <v>788</v>
      </c>
      <c r="M29">
        <v>194</v>
      </c>
      <c r="N29">
        <v>58</v>
      </c>
      <c r="O29">
        <v>42</v>
      </c>
      <c r="P29">
        <v>2</v>
      </c>
      <c r="Q29">
        <v>14</v>
      </c>
      <c r="R29">
        <v>81</v>
      </c>
      <c r="S29">
        <v>79</v>
      </c>
      <c r="T29" s="3">
        <f t="shared" si="6"/>
        <v>1.2872727272727271</v>
      </c>
      <c r="U29" s="3">
        <f t="shared" si="7"/>
        <v>2.847272727272727</v>
      </c>
    </row>
    <row r="30" spans="1:21" ht="13.5">
      <c r="A30" s="1" t="s">
        <v>51</v>
      </c>
      <c r="B30" t="s">
        <v>139</v>
      </c>
      <c r="C30">
        <v>40</v>
      </c>
      <c r="D30" s="3">
        <f t="shared" si="4"/>
        <v>5.337209302325581</v>
      </c>
      <c r="E30">
        <v>1</v>
      </c>
      <c r="F30">
        <v>2</v>
      </c>
      <c r="G30">
        <v>1</v>
      </c>
      <c r="H30">
        <v>3</v>
      </c>
      <c r="I30" s="2">
        <f t="shared" si="5"/>
        <v>0.3333333333333333</v>
      </c>
      <c r="J30" s="7">
        <v>57.333333333333336</v>
      </c>
      <c r="K30">
        <v>0</v>
      </c>
      <c r="L30">
        <v>262</v>
      </c>
      <c r="M30">
        <v>73</v>
      </c>
      <c r="N30">
        <v>15</v>
      </c>
      <c r="O30">
        <v>20</v>
      </c>
      <c r="P30">
        <v>0</v>
      </c>
      <c r="Q30">
        <v>4</v>
      </c>
      <c r="R30">
        <v>36</v>
      </c>
      <c r="S30">
        <v>34</v>
      </c>
      <c r="T30" s="3">
        <f t="shared" si="6"/>
        <v>1.622093023255814</v>
      </c>
      <c r="U30" s="3">
        <f t="shared" si="7"/>
        <v>2.3546511627906974</v>
      </c>
    </row>
    <row r="31" spans="1:21" ht="13.5">
      <c r="A31" s="1" t="s">
        <v>51</v>
      </c>
      <c r="B31" t="s">
        <v>140</v>
      </c>
      <c r="C31">
        <v>35</v>
      </c>
      <c r="D31" s="3">
        <f t="shared" si="4"/>
        <v>4.782857142857142</v>
      </c>
      <c r="E31">
        <v>3</v>
      </c>
      <c r="F31">
        <v>1</v>
      </c>
      <c r="G31">
        <v>0</v>
      </c>
      <c r="H31">
        <v>3</v>
      </c>
      <c r="I31" s="2">
        <f t="shared" si="5"/>
        <v>0.75</v>
      </c>
      <c r="J31" s="7">
        <v>58.333333333333336</v>
      </c>
      <c r="K31">
        <v>0</v>
      </c>
      <c r="L31">
        <v>257</v>
      </c>
      <c r="M31">
        <v>67</v>
      </c>
      <c r="N31">
        <v>25</v>
      </c>
      <c r="O31">
        <v>17</v>
      </c>
      <c r="P31">
        <v>2</v>
      </c>
      <c r="Q31">
        <v>10</v>
      </c>
      <c r="R31">
        <v>31</v>
      </c>
      <c r="S31">
        <v>31</v>
      </c>
      <c r="T31" s="3">
        <f t="shared" si="6"/>
        <v>1.44</v>
      </c>
      <c r="U31" s="3">
        <f t="shared" si="7"/>
        <v>3.8571428571428568</v>
      </c>
    </row>
    <row r="32" spans="1:21" ht="13.5">
      <c r="A32" s="1" t="s">
        <v>51</v>
      </c>
      <c r="B32" t="s">
        <v>141</v>
      </c>
      <c r="C32">
        <v>29</v>
      </c>
      <c r="D32" s="3">
        <f t="shared" si="4"/>
        <v>4.835820895522388</v>
      </c>
      <c r="E32">
        <v>3</v>
      </c>
      <c r="F32">
        <v>3</v>
      </c>
      <c r="G32">
        <v>1</v>
      </c>
      <c r="H32">
        <v>3</v>
      </c>
      <c r="I32" s="2">
        <f t="shared" si="5"/>
        <v>0.5</v>
      </c>
      <c r="J32" s="7">
        <v>44.666666666666664</v>
      </c>
      <c r="K32">
        <v>0</v>
      </c>
      <c r="L32">
        <v>194</v>
      </c>
      <c r="M32">
        <v>45</v>
      </c>
      <c r="N32">
        <v>16</v>
      </c>
      <c r="O32">
        <v>14</v>
      </c>
      <c r="P32">
        <v>0</v>
      </c>
      <c r="Q32">
        <v>7</v>
      </c>
      <c r="R32">
        <v>24</v>
      </c>
      <c r="S32">
        <v>24</v>
      </c>
      <c r="T32" s="3">
        <f t="shared" si="6"/>
        <v>1.3208955223880599</v>
      </c>
      <c r="U32" s="3">
        <f t="shared" si="7"/>
        <v>3.223880597014926</v>
      </c>
    </row>
    <row r="33" spans="1:21" ht="13.5">
      <c r="A33" s="1" t="s">
        <v>58</v>
      </c>
      <c r="B33" t="s">
        <v>142</v>
      </c>
      <c r="C33">
        <v>44</v>
      </c>
      <c r="D33" s="3">
        <f t="shared" si="4"/>
        <v>2.477064220183486</v>
      </c>
      <c r="E33">
        <v>5</v>
      </c>
      <c r="F33">
        <v>2</v>
      </c>
      <c r="G33">
        <v>0</v>
      </c>
      <c r="H33">
        <v>5</v>
      </c>
      <c r="I33" s="2">
        <f t="shared" si="5"/>
        <v>0.7142857142857143</v>
      </c>
      <c r="J33" s="7">
        <v>72.66666666666667</v>
      </c>
      <c r="K33">
        <v>0</v>
      </c>
      <c r="L33">
        <v>311</v>
      </c>
      <c r="M33">
        <v>76</v>
      </c>
      <c r="N33">
        <v>16</v>
      </c>
      <c r="O33">
        <v>15</v>
      </c>
      <c r="P33">
        <v>2</v>
      </c>
      <c r="Q33">
        <v>3</v>
      </c>
      <c r="R33">
        <v>21</v>
      </c>
      <c r="S33">
        <v>20</v>
      </c>
      <c r="T33" s="3">
        <f t="shared" si="6"/>
        <v>1.2522935779816513</v>
      </c>
      <c r="U33" s="3">
        <f t="shared" si="7"/>
        <v>1.9816513761467889</v>
      </c>
    </row>
    <row r="34" spans="1:21" ht="13.5">
      <c r="A34" s="1" t="s">
        <v>52</v>
      </c>
      <c r="B34" t="s">
        <v>143</v>
      </c>
      <c r="C34">
        <v>37</v>
      </c>
      <c r="D34" s="3">
        <f t="shared" si="4"/>
        <v>5.313829787234043</v>
      </c>
      <c r="E34">
        <v>5</v>
      </c>
      <c r="F34">
        <v>4</v>
      </c>
      <c r="G34">
        <v>0</v>
      </c>
      <c r="H34">
        <v>0</v>
      </c>
      <c r="I34" s="2">
        <f t="shared" si="5"/>
        <v>0.5555555555555556</v>
      </c>
      <c r="J34" s="7">
        <v>62.666666666666664</v>
      </c>
      <c r="K34">
        <v>0</v>
      </c>
      <c r="L34">
        <v>265</v>
      </c>
      <c r="M34">
        <v>64</v>
      </c>
      <c r="N34">
        <v>28</v>
      </c>
      <c r="O34">
        <v>11</v>
      </c>
      <c r="P34">
        <v>2</v>
      </c>
      <c r="Q34">
        <v>6</v>
      </c>
      <c r="R34">
        <v>38</v>
      </c>
      <c r="S34">
        <v>37</v>
      </c>
      <c r="T34" s="3">
        <f t="shared" si="6"/>
        <v>1.196808510638298</v>
      </c>
      <c r="U34" s="3">
        <f t="shared" si="7"/>
        <v>4.021276595744681</v>
      </c>
    </row>
    <row r="35" spans="1:21" ht="13.5">
      <c r="A35" s="1" t="s">
        <v>52</v>
      </c>
      <c r="B35" t="s">
        <v>144</v>
      </c>
      <c r="C35">
        <v>37</v>
      </c>
      <c r="D35" s="3">
        <f t="shared" si="4"/>
        <v>2.7159763313609466</v>
      </c>
      <c r="E35">
        <v>3</v>
      </c>
      <c r="F35">
        <v>2</v>
      </c>
      <c r="G35">
        <v>0</v>
      </c>
      <c r="H35">
        <v>7</v>
      </c>
      <c r="I35" s="2">
        <f t="shared" si="5"/>
        <v>0.6</v>
      </c>
      <c r="J35" s="7">
        <v>56.333333333333336</v>
      </c>
      <c r="K35">
        <v>0</v>
      </c>
      <c r="L35">
        <v>228</v>
      </c>
      <c r="M35">
        <v>47</v>
      </c>
      <c r="N35">
        <v>28</v>
      </c>
      <c r="O35">
        <v>16</v>
      </c>
      <c r="P35">
        <v>3</v>
      </c>
      <c r="Q35">
        <v>4</v>
      </c>
      <c r="R35">
        <v>17</v>
      </c>
      <c r="S35">
        <v>17</v>
      </c>
      <c r="T35" s="3">
        <f t="shared" si="6"/>
        <v>1.1183431952662721</v>
      </c>
      <c r="U35" s="3">
        <f t="shared" si="7"/>
        <v>4.4733727810650885</v>
      </c>
    </row>
    <row r="36" spans="1:21" ht="13.5">
      <c r="A36" s="1" t="s">
        <v>53</v>
      </c>
      <c r="B36" t="s">
        <v>145</v>
      </c>
      <c r="C36">
        <v>47</v>
      </c>
      <c r="D36" s="3">
        <f t="shared" si="4"/>
        <v>3.696428571428571</v>
      </c>
      <c r="E36">
        <v>3</v>
      </c>
      <c r="F36">
        <v>4</v>
      </c>
      <c r="G36">
        <v>38</v>
      </c>
      <c r="H36">
        <v>1</v>
      </c>
      <c r="I36" s="2">
        <f t="shared" si="5"/>
        <v>0.42857142857142855</v>
      </c>
      <c r="J36" s="7">
        <v>56</v>
      </c>
      <c r="K36">
        <v>0</v>
      </c>
      <c r="L36">
        <v>235</v>
      </c>
      <c r="M36">
        <v>58</v>
      </c>
      <c r="N36">
        <v>32</v>
      </c>
      <c r="O36">
        <v>9</v>
      </c>
      <c r="P36">
        <v>0</v>
      </c>
      <c r="Q36">
        <v>4</v>
      </c>
      <c r="R36">
        <v>24</v>
      </c>
      <c r="S36">
        <v>23</v>
      </c>
      <c r="T36" s="3">
        <f t="shared" si="6"/>
        <v>1.1964285714285714</v>
      </c>
      <c r="U36" s="3">
        <f t="shared" si="7"/>
        <v>5.142857142857142</v>
      </c>
    </row>
    <row r="37" spans="1:21" ht="13.5">
      <c r="A37" s="1" t="s">
        <v>49</v>
      </c>
      <c r="B37" t="s">
        <v>146</v>
      </c>
      <c r="C37" s="16" t="s">
        <v>55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</row>
    <row r="38" spans="1:21" ht="13.5">
      <c r="A38" s="1" t="s">
        <v>49</v>
      </c>
      <c r="B38" t="s">
        <v>147</v>
      </c>
      <c r="C38" s="16" t="s">
        <v>55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</row>
    <row r="39" spans="1:21" ht="13.5">
      <c r="A39" s="1" t="s">
        <v>49</v>
      </c>
      <c r="B39" t="s">
        <v>148</v>
      </c>
      <c r="C39" s="16" t="s">
        <v>55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</row>
    <row r="40" spans="1:21" ht="13.5">
      <c r="A40" s="1" t="s">
        <v>49</v>
      </c>
      <c r="B40" t="s">
        <v>149</v>
      </c>
      <c r="C40" s="16" t="s">
        <v>55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</row>
  </sheetData>
  <sheetProtection/>
  <mergeCells count="8">
    <mergeCell ref="C39:U39"/>
    <mergeCell ref="C40:U40"/>
    <mergeCell ref="C18:S18"/>
    <mergeCell ref="C19:S19"/>
    <mergeCell ref="C20:S20"/>
    <mergeCell ref="C21:S21"/>
    <mergeCell ref="C37:U37"/>
    <mergeCell ref="C38:U3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selection activeCell="C40" sqref="C40:U40"/>
    </sheetView>
  </sheetViews>
  <sheetFormatPr defaultColWidth="9.00390625" defaultRowHeight="13.5"/>
  <cols>
    <col min="1" max="1" width="5.25390625" style="0" bestFit="1" customWidth="1"/>
    <col min="2" max="2" width="21.00390625" style="0" bestFit="1" customWidth="1"/>
    <col min="3" max="3" width="5.25390625" style="0" bestFit="1" customWidth="1"/>
    <col min="4" max="4" width="5.50390625" style="0" bestFit="1" customWidth="1"/>
    <col min="5" max="9" width="5.25390625" style="0" bestFit="1" customWidth="1"/>
    <col min="10" max="10" width="8.125" style="0" bestFit="1" customWidth="1"/>
    <col min="11" max="11" width="5.25390625" style="0" bestFit="1" customWidth="1"/>
    <col min="12" max="12" width="5.50390625" style="0" bestFit="1" customWidth="1"/>
    <col min="13" max="16" width="5.25390625" style="0" bestFit="1" customWidth="1"/>
    <col min="17" max="17" width="5.875" style="0" bestFit="1" customWidth="1"/>
    <col min="18" max="18" width="5.25390625" style="0" bestFit="1" customWidth="1"/>
    <col min="19" max="19" width="5.75390625" style="0" bestFit="1" customWidth="1"/>
    <col min="20" max="20" width="5.625" style="0" customWidth="1"/>
    <col min="21" max="21" width="7.125" style="0" customWidth="1"/>
  </cols>
  <sheetData>
    <row r="1" spans="1:19" ht="13.5">
      <c r="A1" t="s">
        <v>0</v>
      </c>
      <c r="C1" t="s">
        <v>12</v>
      </c>
      <c r="D1" t="s">
        <v>2</v>
      </c>
      <c r="E1" t="s">
        <v>3</v>
      </c>
      <c r="F1" t="s">
        <v>4</v>
      </c>
      <c r="G1" t="s">
        <v>26</v>
      </c>
      <c r="H1" t="s">
        <v>5</v>
      </c>
      <c r="I1" t="s">
        <v>6</v>
      </c>
      <c r="J1" t="s">
        <v>56</v>
      </c>
      <c r="K1" t="s">
        <v>23</v>
      </c>
      <c r="L1" t="s">
        <v>7</v>
      </c>
      <c r="M1" t="s">
        <v>8</v>
      </c>
      <c r="N1" t="s">
        <v>9</v>
      </c>
      <c r="O1" t="s">
        <v>10</v>
      </c>
      <c r="P1" t="s">
        <v>11</v>
      </c>
      <c r="Q1" t="s">
        <v>24</v>
      </c>
      <c r="R1" t="s">
        <v>25</v>
      </c>
      <c r="S1" t="s">
        <v>13</v>
      </c>
    </row>
    <row r="2" spans="1:19" ht="13.5">
      <c r="A2">
        <v>1</v>
      </c>
      <c r="B2" t="s">
        <v>118</v>
      </c>
      <c r="C2">
        <v>143</v>
      </c>
      <c r="D2" s="2">
        <f aca="true" t="shared" si="0" ref="D2:D17">F2/E2</f>
        <v>0.2643171806167401</v>
      </c>
      <c r="E2">
        <v>454</v>
      </c>
      <c r="F2">
        <v>120</v>
      </c>
      <c r="G2">
        <v>3</v>
      </c>
      <c r="H2">
        <v>30</v>
      </c>
      <c r="I2" s="2">
        <f aca="true" t="shared" si="1" ref="I2:I17">(F2+K2)/(E2+K2+N2)</f>
        <v>0.3225152129817444</v>
      </c>
      <c r="J2">
        <v>170</v>
      </c>
      <c r="K2">
        <v>39</v>
      </c>
      <c r="L2">
        <v>43</v>
      </c>
      <c r="M2">
        <v>4</v>
      </c>
      <c r="N2">
        <v>0</v>
      </c>
      <c r="O2">
        <v>54</v>
      </c>
      <c r="P2" s="13">
        <v>2</v>
      </c>
      <c r="Q2" s="2">
        <v>0.3</v>
      </c>
      <c r="R2" s="2">
        <f aca="true" t="shared" si="2" ref="R2:R17">J2/E2</f>
        <v>0.3744493392070485</v>
      </c>
      <c r="S2" s="2">
        <f aca="true" t="shared" si="3" ref="S2:S17">I2+R2</f>
        <v>0.6969645521887928</v>
      </c>
    </row>
    <row r="3" spans="1:19" ht="13.5">
      <c r="A3">
        <v>2</v>
      </c>
      <c r="B3" t="s">
        <v>150</v>
      </c>
      <c r="C3">
        <v>142</v>
      </c>
      <c r="D3" s="2">
        <f t="shared" si="0"/>
        <v>0.2385542168674699</v>
      </c>
      <c r="E3">
        <v>415</v>
      </c>
      <c r="F3">
        <v>99</v>
      </c>
      <c r="G3">
        <v>4</v>
      </c>
      <c r="H3">
        <v>28</v>
      </c>
      <c r="I3" s="2">
        <f t="shared" si="1"/>
        <v>0.28603603603603606</v>
      </c>
      <c r="J3">
        <v>155</v>
      </c>
      <c r="K3">
        <v>28</v>
      </c>
      <c r="L3">
        <v>47</v>
      </c>
      <c r="M3">
        <v>10</v>
      </c>
      <c r="N3">
        <v>1</v>
      </c>
      <c r="O3">
        <v>25</v>
      </c>
      <c r="P3" s="13">
        <v>0</v>
      </c>
      <c r="Q3" s="2">
        <v>0.224</v>
      </c>
      <c r="R3" s="2">
        <f t="shared" si="2"/>
        <v>0.37349397590361444</v>
      </c>
      <c r="S3" s="2">
        <f t="shared" si="3"/>
        <v>0.6595300119396506</v>
      </c>
    </row>
    <row r="4" spans="1:19" ht="13.5">
      <c r="A4">
        <v>3</v>
      </c>
      <c r="B4" t="s">
        <v>120</v>
      </c>
      <c r="C4">
        <v>141</v>
      </c>
      <c r="D4" s="2">
        <f t="shared" si="0"/>
        <v>0.2522361359570662</v>
      </c>
      <c r="E4">
        <v>559</v>
      </c>
      <c r="F4">
        <v>141</v>
      </c>
      <c r="G4">
        <v>2</v>
      </c>
      <c r="H4">
        <v>48</v>
      </c>
      <c r="I4" s="2">
        <f t="shared" si="1"/>
        <v>0.3198051948051948</v>
      </c>
      <c r="J4">
        <v>200</v>
      </c>
      <c r="K4">
        <v>56</v>
      </c>
      <c r="L4">
        <v>59</v>
      </c>
      <c r="M4">
        <v>0</v>
      </c>
      <c r="N4">
        <v>1</v>
      </c>
      <c r="O4">
        <v>4</v>
      </c>
      <c r="P4" s="13">
        <v>10</v>
      </c>
      <c r="Q4" s="2">
        <v>0.223</v>
      </c>
      <c r="R4" s="2">
        <f t="shared" si="2"/>
        <v>0.35778175313059035</v>
      </c>
      <c r="S4" s="2">
        <f t="shared" si="3"/>
        <v>0.6775869479357852</v>
      </c>
    </row>
    <row r="5" spans="1:19" ht="13.5">
      <c r="A5">
        <v>4</v>
      </c>
      <c r="B5" t="s">
        <v>116</v>
      </c>
      <c r="C5">
        <v>143</v>
      </c>
      <c r="D5" s="2">
        <f t="shared" si="0"/>
        <v>0.30905861456483125</v>
      </c>
      <c r="E5">
        <v>563</v>
      </c>
      <c r="F5">
        <v>174</v>
      </c>
      <c r="G5">
        <v>30</v>
      </c>
      <c r="H5">
        <v>107</v>
      </c>
      <c r="I5" s="2">
        <f t="shared" si="1"/>
        <v>0.3679092382495948</v>
      </c>
      <c r="J5">
        <v>321</v>
      </c>
      <c r="K5">
        <v>53</v>
      </c>
      <c r="L5">
        <v>36</v>
      </c>
      <c r="M5">
        <v>0</v>
      </c>
      <c r="N5">
        <v>1</v>
      </c>
      <c r="O5">
        <v>1</v>
      </c>
      <c r="P5" s="13">
        <v>17</v>
      </c>
      <c r="Q5" s="2">
        <v>0.288</v>
      </c>
      <c r="R5" s="2">
        <f t="shared" si="2"/>
        <v>0.5701598579040853</v>
      </c>
      <c r="S5" s="2">
        <f t="shared" si="3"/>
        <v>0.9380690961536802</v>
      </c>
    </row>
    <row r="6" spans="1:19" ht="13.5">
      <c r="A6">
        <v>5</v>
      </c>
      <c r="B6" t="s">
        <v>151</v>
      </c>
      <c r="C6">
        <v>141</v>
      </c>
      <c r="D6" s="2">
        <f t="shared" si="0"/>
        <v>0.24632352941176472</v>
      </c>
      <c r="E6">
        <v>544</v>
      </c>
      <c r="F6">
        <v>134</v>
      </c>
      <c r="G6">
        <v>28</v>
      </c>
      <c r="H6">
        <v>85</v>
      </c>
      <c r="I6" s="2">
        <f t="shared" si="1"/>
        <v>0.3011844331641286</v>
      </c>
      <c r="J6">
        <v>248</v>
      </c>
      <c r="K6">
        <v>44</v>
      </c>
      <c r="L6">
        <v>51</v>
      </c>
      <c r="M6">
        <v>0</v>
      </c>
      <c r="N6">
        <v>3</v>
      </c>
      <c r="O6">
        <v>7</v>
      </c>
      <c r="P6" s="13">
        <v>5</v>
      </c>
      <c r="Q6" s="2">
        <v>0.254</v>
      </c>
      <c r="R6" s="2">
        <f t="shared" si="2"/>
        <v>0.45588235294117646</v>
      </c>
      <c r="S6" s="2">
        <f t="shared" si="3"/>
        <v>0.7570667861053051</v>
      </c>
    </row>
    <row r="7" spans="1:19" ht="13.5">
      <c r="A7">
        <v>6</v>
      </c>
      <c r="B7" t="s">
        <v>152</v>
      </c>
      <c r="C7">
        <v>142</v>
      </c>
      <c r="D7" s="2">
        <f t="shared" si="0"/>
        <v>0.3060836501901141</v>
      </c>
      <c r="E7">
        <v>526</v>
      </c>
      <c r="F7">
        <v>161</v>
      </c>
      <c r="G7">
        <v>41</v>
      </c>
      <c r="H7">
        <v>113</v>
      </c>
      <c r="I7" s="2">
        <f t="shared" si="1"/>
        <v>0.37264957264957266</v>
      </c>
      <c r="J7">
        <v>344</v>
      </c>
      <c r="K7">
        <v>57</v>
      </c>
      <c r="L7">
        <v>38</v>
      </c>
      <c r="M7">
        <v>0</v>
      </c>
      <c r="N7">
        <v>2</v>
      </c>
      <c r="O7">
        <v>18</v>
      </c>
      <c r="P7" s="13">
        <v>17</v>
      </c>
      <c r="Q7" s="2">
        <v>0.306</v>
      </c>
      <c r="R7" s="2">
        <f t="shared" si="2"/>
        <v>0.6539923954372624</v>
      </c>
      <c r="S7" s="2">
        <f t="shared" si="3"/>
        <v>1.026641968086835</v>
      </c>
    </row>
    <row r="8" spans="1:19" ht="13.5">
      <c r="A8">
        <v>7</v>
      </c>
      <c r="B8" t="s">
        <v>153</v>
      </c>
      <c r="C8">
        <v>143</v>
      </c>
      <c r="D8" s="2">
        <f t="shared" si="0"/>
        <v>0.24354243542435425</v>
      </c>
      <c r="E8">
        <v>542</v>
      </c>
      <c r="F8">
        <v>132</v>
      </c>
      <c r="G8">
        <v>20</v>
      </c>
      <c r="H8">
        <v>83</v>
      </c>
      <c r="I8" s="2">
        <f t="shared" si="1"/>
        <v>0.276707530647986</v>
      </c>
      <c r="J8">
        <v>224</v>
      </c>
      <c r="K8">
        <v>26</v>
      </c>
      <c r="L8">
        <v>75</v>
      </c>
      <c r="M8">
        <v>0</v>
      </c>
      <c r="N8">
        <v>3</v>
      </c>
      <c r="O8">
        <v>0</v>
      </c>
      <c r="P8" s="13">
        <v>3</v>
      </c>
      <c r="Q8" s="2">
        <v>0.257</v>
      </c>
      <c r="R8" s="2">
        <f t="shared" si="2"/>
        <v>0.4132841328413284</v>
      </c>
      <c r="S8" s="2">
        <f t="shared" si="3"/>
        <v>0.6899916634893144</v>
      </c>
    </row>
    <row r="9" spans="1:19" ht="13.5">
      <c r="A9">
        <v>8</v>
      </c>
      <c r="B9" t="s">
        <v>154</v>
      </c>
      <c r="C9">
        <v>143</v>
      </c>
      <c r="D9" s="2">
        <f t="shared" si="0"/>
        <v>0.24932249322493225</v>
      </c>
      <c r="E9">
        <v>369</v>
      </c>
      <c r="F9">
        <v>92</v>
      </c>
      <c r="G9">
        <v>2</v>
      </c>
      <c r="H9">
        <v>30</v>
      </c>
      <c r="I9" s="2">
        <f t="shared" si="1"/>
        <v>0.3005050505050505</v>
      </c>
      <c r="J9">
        <v>126</v>
      </c>
      <c r="K9">
        <v>27</v>
      </c>
      <c r="L9">
        <v>43</v>
      </c>
      <c r="M9">
        <v>2</v>
      </c>
      <c r="N9">
        <v>0</v>
      </c>
      <c r="O9">
        <v>38</v>
      </c>
      <c r="P9" s="13">
        <v>0</v>
      </c>
      <c r="Q9" s="2">
        <v>0.259</v>
      </c>
      <c r="R9" s="2">
        <f t="shared" si="2"/>
        <v>0.34146341463414637</v>
      </c>
      <c r="S9" s="2">
        <f t="shared" si="3"/>
        <v>0.6419684651391968</v>
      </c>
    </row>
    <row r="10" spans="1:19" ht="13.5">
      <c r="A10" s="1" t="s">
        <v>1</v>
      </c>
      <c r="B10" t="s">
        <v>155</v>
      </c>
      <c r="C10">
        <v>115</v>
      </c>
      <c r="D10" s="2">
        <f t="shared" si="0"/>
        <v>0.2925531914893617</v>
      </c>
      <c r="E10">
        <v>188</v>
      </c>
      <c r="F10">
        <v>55</v>
      </c>
      <c r="G10">
        <v>2</v>
      </c>
      <c r="H10">
        <v>13</v>
      </c>
      <c r="I10" s="2">
        <f t="shared" si="1"/>
        <v>0.31794871794871793</v>
      </c>
      <c r="J10">
        <v>73</v>
      </c>
      <c r="K10">
        <v>7</v>
      </c>
      <c r="L10">
        <v>25</v>
      </c>
      <c r="M10">
        <v>2</v>
      </c>
      <c r="N10">
        <v>0</v>
      </c>
      <c r="O10">
        <v>4</v>
      </c>
      <c r="P10" s="13">
        <v>1</v>
      </c>
      <c r="Q10" s="2">
        <v>0.324</v>
      </c>
      <c r="R10" s="2">
        <f t="shared" si="2"/>
        <v>0.3882978723404255</v>
      </c>
      <c r="S10" s="2">
        <f t="shared" si="3"/>
        <v>0.7062465902891435</v>
      </c>
    </row>
    <row r="11" spans="1:19" ht="13.5">
      <c r="A11" s="1" t="s">
        <v>1</v>
      </c>
      <c r="B11" t="s">
        <v>156</v>
      </c>
      <c r="C11">
        <v>106</v>
      </c>
      <c r="D11" s="2">
        <f t="shared" si="0"/>
        <v>0.2462686567164179</v>
      </c>
      <c r="E11">
        <v>134</v>
      </c>
      <c r="F11">
        <v>33</v>
      </c>
      <c r="G11">
        <v>0</v>
      </c>
      <c r="H11">
        <v>10</v>
      </c>
      <c r="I11" s="2">
        <f t="shared" si="1"/>
        <v>0.2867132867132867</v>
      </c>
      <c r="J11">
        <v>42</v>
      </c>
      <c r="K11">
        <v>8</v>
      </c>
      <c r="L11">
        <v>16</v>
      </c>
      <c r="M11">
        <v>1</v>
      </c>
      <c r="N11">
        <v>1</v>
      </c>
      <c r="O11">
        <v>0</v>
      </c>
      <c r="P11" s="13">
        <v>2</v>
      </c>
      <c r="Q11" s="2">
        <v>0.286</v>
      </c>
      <c r="R11" s="2">
        <f t="shared" si="2"/>
        <v>0.31343283582089554</v>
      </c>
      <c r="S11" s="2">
        <f t="shared" si="3"/>
        <v>0.6001461225341822</v>
      </c>
    </row>
    <row r="12" spans="1:19" ht="13.5">
      <c r="A12" s="1" t="s">
        <v>1</v>
      </c>
      <c r="B12" t="s">
        <v>157</v>
      </c>
      <c r="C12">
        <v>64</v>
      </c>
      <c r="D12" s="2">
        <f t="shared" si="0"/>
        <v>0.2878787878787879</v>
      </c>
      <c r="E12">
        <v>66</v>
      </c>
      <c r="F12">
        <v>19</v>
      </c>
      <c r="G12">
        <v>1</v>
      </c>
      <c r="H12">
        <v>7</v>
      </c>
      <c r="I12" s="2">
        <f t="shared" si="1"/>
        <v>0.32857142857142857</v>
      </c>
      <c r="J12">
        <v>26</v>
      </c>
      <c r="K12">
        <v>4</v>
      </c>
      <c r="L12">
        <v>8</v>
      </c>
      <c r="M12">
        <v>3</v>
      </c>
      <c r="N12">
        <v>0</v>
      </c>
      <c r="O12">
        <v>9</v>
      </c>
      <c r="P12" s="13">
        <v>1</v>
      </c>
      <c r="Q12" s="2">
        <v>0.385</v>
      </c>
      <c r="R12" s="2">
        <f t="shared" si="2"/>
        <v>0.3939393939393939</v>
      </c>
      <c r="S12" s="2">
        <f t="shared" si="3"/>
        <v>0.7225108225108225</v>
      </c>
    </row>
    <row r="13" spans="1:19" ht="13.5">
      <c r="A13" s="1" t="s">
        <v>1</v>
      </c>
      <c r="B13" t="s">
        <v>131</v>
      </c>
      <c r="C13">
        <v>42</v>
      </c>
      <c r="D13" s="2">
        <f t="shared" si="0"/>
        <v>0.288135593220339</v>
      </c>
      <c r="E13">
        <v>59</v>
      </c>
      <c r="F13">
        <v>17</v>
      </c>
      <c r="G13">
        <v>2</v>
      </c>
      <c r="H13">
        <v>8</v>
      </c>
      <c r="I13" s="2">
        <f t="shared" si="1"/>
        <v>0.3</v>
      </c>
      <c r="J13">
        <v>27</v>
      </c>
      <c r="K13">
        <v>1</v>
      </c>
      <c r="L13">
        <v>5</v>
      </c>
      <c r="M13">
        <v>1</v>
      </c>
      <c r="N13">
        <v>0</v>
      </c>
      <c r="O13">
        <v>8</v>
      </c>
      <c r="P13" s="13">
        <v>0</v>
      </c>
      <c r="Q13" s="2">
        <v>0.261</v>
      </c>
      <c r="R13" s="2">
        <f t="shared" si="2"/>
        <v>0.4576271186440678</v>
      </c>
      <c r="S13" s="2">
        <f t="shared" si="3"/>
        <v>0.7576271186440677</v>
      </c>
    </row>
    <row r="14" spans="1:19" ht="13.5">
      <c r="A14" s="1" t="s">
        <v>1</v>
      </c>
      <c r="B14" t="s">
        <v>158</v>
      </c>
      <c r="C14">
        <v>87</v>
      </c>
      <c r="D14" s="2">
        <f t="shared" si="0"/>
        <v>0.2191780821917808</v>
      </c>
      <c r="E14">
        <v>73</v>
      </c>
      <c r="F14">
        <v>16</v>
      </c>
      <c r="G14">
        <v>1</v>
      </c>
      <c r="H14">
        <v>7</v>
      </c>
      <c r="I14" s="2">
        <f t="shared" si="1"/>
        <v>0.24</v>
      </c>
      <c r="J14">
        <v>24</v>
      </c>
      <c r="K14">
        <v>2</v>
      </c>
      <c r="L14">
        <v>7</v>
      </c>
      <c r="M14">
        <v>0</v>
      </c>
      <c r="N14">
        <v>0</v>
      </c>
      <c r="O14">
        <v>0</v>
      </c>
      <c r="P14" s="13">
        <v>0</v>
      </c>
      <c r="Q14" s="2">
        <v>0.222</v>
      </c>
      <c r="R14" s="2">
        <f t="shared" si="2"/>
        <v>0.3287671232876712</v>
      </c>
      <c r="S14" s="2">
        <f t="shared" si="3"/>
        <v>0.5687671232876712</v>
      </c>
    </row>
    <row r="15" spans="1:19" ht="13.5">
      <c r="A15" s="1" t="s">
        <v>1</v>
      </c>
      <c r="B15" t="s">
        <v>125</v>
      </c>
      <c r="C15">
        <v>56</v>
      </c>
      <c r="D15" s="2">
        <f t="shared" si="0"/>
        <v>0.17647058823529413</v>
      </c>
      <c r="E15">
        <v>17</v>
      </c>
      <c r="F15">
        <v>3</v>
      </c>
      <c r="G15">
        <v>0</v>
      </c>
      <c r="H15">
        <v>1</v>
      </c>
      <c r="I15" s="2">
        <f t="shared" si="1"/>
        <v>0.17647058823529413</v>
      </c>
      <c r="J15">
        <v>3</v>
      </c>
      <c r="K15">
        <v>0</v>
      </c>
      <c r="L15">
        <v>4</v>
      </c>
      <c r="M15">
        <v>0</v>
      </c>
      <c r="N15">
        <v>0</v>
      </c>
      <c r="O15">
        <v>0</v>
      </c>
      <c r="P15" s="13">
        <v>1</v>
      </c>
      <c r="Q15" s="2">
        <v>0.5</v>
      </c>
      <c r="R15" s="2">
        <f t="shared" si="2"/>
        <v>0.17647058823529413</v>
      </c>
      <c r="S15" s="2">
        <f t="shared" si="3"/>
        <v>0.35294117647058826</v>
      </c>
    </row>
    <row r="16" spans="1:19" ht="13.5">
      <c r="A16" s="1" t="s">
        <v>1</v>
      </c>
      <c r="B16" t="s">
        <v>133</v>
      </c>
      <c r="C16">
        <v>13</v>
      </c>
      <c r="D16" s="2">
        <f t="shared" si="0"/>
        <v>0.35714285714285715</v>
      </c>
      <c r="E16">
        <v>14</v>
      </c>
      <c r="F16">
        <v>5</v>
      </c>
      <c r="G16">
        <v>0</v>
      </c>
      <c r="H16">
        <v>1</v>
      </c>
      <c r="I16" s="2">
        <f t="shared" si="1"/>
        <v>0.35714285714285715</v>
      </c>
      <c r="J16">
        <v>6</v>
      </c>
      <c r="K16">
        <v>0</v>
      </c>
      <c r="L16">
        <v>0</v>
      </c>
      <c r="M16">
        <v>1</v>
      </c>
      <c r="N16">
        <v>0</v>
      </c>
      <c r="O16">
        <v>0</v>
      </c>
      <c r="P16" s="13">
        <v>2</v>
      </c>
      <c r="Q16" s="2">
        <v>0.167</v>
      </c>
      <c r="R16" s="2">
        <f t="shared" si="2"/>
        <v>0.42857142857142855</v>
      </c>
      <c r="S16" s="2">
        <f t="shared" si="3"/>
        <v>0.7857142857142857</v>
      </c>
    </row>
    <row r="17" spans="1:19" ht="13.5">
      <c r="A17" s="1" t="s">
        <v>1</v>
      </c>
      <c r="B17" t="s">
        <v>124</v>
      </c>
      <c r="C17">
        <v>29</v>
      </c>
      <c r="D17" s="2">
        <f t="shared" si="0"/>
        <v>0.2857142857142857</v>
      </c>
      <c r="E17">
        <v>28</v>
      </c>
      <c r="F17">
        <v>8</v>
      </c>
      <c r="G17">
        <v>0</v>
      </c>
      <c r="H17">
        <v>4</v>
      </c>
      <c r="I17" s="2">
        <f t="shared" si="1"/>
        <v>0.3333333333333333</v>
      </c>
      <c r="J17">
        <v>11</v>
      </c>
      <c r="K17">
        <v>2</v>
      </c>
      <c r="L17">
        <v>6</v>
      </c>
      <c r="M17">
        <v>0</v>
      </c>
      <c r="N17">
        <v>0</v>
      </c>
      <c r="O17">
        <v>0</v>
      </c>
      <c r="P17" s="13">
        <v>0</v>
      </c>
      <c r="Q17" s="2">
        <v>0.375</v>
      </c>
      <c r="R17" s="2">
        <f t="shared" si="2"/>
        <v>0.39285714285714285</v>
      </c>
      <c r="S17" s="2">
        <f t="shared" si="3"/>
        <v>0.7261904761904762</v>
      </c>
    </row>
    <row r="18" spans="1:19" ht="13.5">
      <c r="A18" s="1" t="s">
        <v>49</v>
      </c>
      <c r="B18" t="s">
        <v>159</v>
      </c>
      <c r="C18" s="16" t="s">
        <v>54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</row>
    <row r="19" spans="1:19" ht="13.5">
      <c r="A19" s="1" t="s">
        <v>49</v>
      </c>
      <c r="B19" t="s">
        <v>160</v>
      </c>
      <c r="C19" s="16" t="s">
        <v>54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</row>
    <row r="20" spans="1:19" ht="13.5">
      <c r="A20" s="1" t="s">
        <v>49</v>
      </c>
      <c r="B20" t="s">
        <v>129</v>
      </c>
      <c r="C20" s="16" t="s">
        <v>54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</row>
    <row r="21" spans="1:19" ht="13.5">
      <c r="A21" s="1" t="s">
        <v>49</v>
      </c>
      <c r="B21" t="s">
        <v>126</v>
      </c>
      <c r="C21" s="16" t="s">
        <v>54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</row>
    <row r="24" spans="1:21" ht="13.5">
      <c r="A24" s="1" t="s">
        <v>14</v>
      </c>
      <c r="C24" t="s">
        <v>12</v>
      </c>
      <c r="D24" t="s">
        <v>27</v>
      </c>
      <c r="E24" t="s">
        <v>15</v>
      </c>
      <c r="F24" t="s">
        <v>16</v>
      </c>
      <c r="G24" t="s">
        <v>17</v>
      </c>
      <c r="H24" t="s">
        <v>18</v>
      </c>
      <c r="I24" t="s">
        <v>19</v>
      </c>
      <c r="J24" t="s">
        <v>20</v>
      </c>
      <c r="K24" t="s">
        <v>21</v>
      </c>
      <c r="L24" t="s">
        <v>57</v>
      </c>
      <c r="M24" t="s">
        <v>22</v>
      </c>
      <c r="N24" t="s">
        <v>29</v>
      </c>
      <c r="O24" t="s">
        <v>28</v>
      </c>
      <c r="P24" t="s">
        <v>30</v>
      </c>
      <c r="Q24" t="s">
        <v>31</v>
      </c>
      <c r="R24" t="s">
        <v>32</v>
      </c>
      <c r="S24" t="s">
        <v>33</v>
      </c>
      <c r="T24" t="s">
        <v>47</v>
      </c>
      <c r="U24" t="s">
        <v>48</v>
      </c>
    </row>
    <row r="25" spans="1:21" ht="13.5">
      <c r="A25" s="1" t="s">
        <v>50</v>
      </c>
      <c r="B25" t="s">
        <v>161</v>
      </c>
      <c r="C25">
        <v>26</v>
      </c>
      <c r="D25" s="3">
        <f aca="true" t="shared" si="4" ref="D25:D38">S25/J25*9</f>
        <v>3.482242990654205</v>
      </c>
      <c r="E25">
        <v>12</v>
      </c>
      <c r="F25">
        <v>7</v>
      </c>
      <c r="G25">
        <v>0</v>
      </c>
      <c r="H25">
        <v>0</v>
      </c>
      <c r="I25" s="2">
        <f aca="true" t="shared" si="5" ref="I25:I38">E25/(E25+F25)</f>
        <v>0.631578947368421</v>
      </c>
      <c r="J25" s="7">
        <v>178.33333333333334</v>
      </c>
      <c r="K25">
        <v>3</v>
      </c>
      <c r="L25">
        <v>731</v>
      </c>
      <c r="M25">
        <v>157</v>
      </c>
      <c r="N25">
        <v>133</v>
      </c>
      <c r="O25">
        <v>32</v>
      </c>
      <c r="P25">
        <v>6</v>
      </c>
      <c r="Q25">
        <v>15</v>
      </c>
      <c r="R25">
        <v>71</v>
      </c>
      <c r="S25">
        <v>69</v>
      </c>
      <c r="T25" s="3">
        <f aca="true" t="shared" si="6" ref="T25:T38">(M25+O25)/J25</f>
        <v>1.0598130841121496</v>
      </c>
      <c r="U25" s="3">
        <f aca="true" t="shared" si="7" ref="U25:U38">N25/J25*9</f>
        <v>6.71214953271028</v>
      </c>
    </row>
    <row r="26" spans="1:21" ht="13.5">
      <c r="A26" s="1" t="s">
        <v>50</v>
      </c>
      <c r="B26" t="s">
        <v>162</v>
      </c>
      <c r="C26">
        <v>26</v>
      </c>
      <c r="D26" s="3">
        <f t="shared" si="4"/>
        <v>2.7509433962264156</v>
      </c>
      <c r="E26">
        <v>12</v>
      </c>
      <c r="F26">
        <v>8</v>
      </c>
      <c r="G26">
        <v>0</v>
      </c>
      <c r="H26">
        <v>0</v>
      </c>
      <c r="I26" s="2">
        <f t="shared" si="5"/>
        <v>0.6</v>
      </c>
      <c r="J26" s="7">
        <v>176.66666666666666</v>
      </c>
      <c r="K26">
        <v>4</v>
      </c>
      <c r="L26">
        <v>705</v>
      </c>
      <c r="M26">
        <v>141</v>
      </c>
      <c r="N26">
        <v>58</v>
      </c>
      <c r="O26">
        <v>35</v>
      </c>
      <c r="P26">
        <v>2</v>
      </c>
      <c r="Q26">
        <v>12</v>
      </c>
      <c r="R26">
        <v>56</v>
      </c>
      <c r="S26">
        <v>54</v>
      </c>
      <c r="T26" s="3">
        <f t="shared" si="6"/>
        <v>0.9962264150943396</v>
      </c>
      <c r="U26" s="3">
        <f t="shared" si="7"/>
        <v>2.954716981132076</v>
      </c>
    </row>
    <row r="27" spans="1:21" ht="13.5">
      <c r="A27" s="1" t="s">
        <v>50</v>
      </c>
      <c r="B27" t="s">
        <v>163</v>
      </c>
      <c r="C27">
        <v>26</v>
      </c>
      <c r="D27" s="3">
        <f t="shared" si="4"/>
        <v>4.5</v>
      </c>
      <c r="E27">
        <v>11</v>
      </c>
      <c r="F27">
        <v>11</v>
      </c>
      <c r="G27">
        <v>0</v>
      </c>
      <c r="H27">
        <v>0</v>
      </c>
      <c r="I27" s="2">
        <f t="shared" si="5"/>
        <v>0.5</v>
      </c>
      <c r="J27" s="7">
        <v>160</v>
      </c>
      <c r="K27">
        <v>1</v>
      </c>
      <c r="L27">
        <v>682</v>
      </c>
      <c r="M27">
        <v>164</v>
      </c>
      <c r="N27">
        <v>86</v>
      </c>
      <c r="O27">
        <v>34</v>
      </c>
      <c r="P27">
        <v>2</v>
      </c>
      <c r="Q27">
        <v>18</v>
      </c>
      <c r="R27">
        <v>83</v>
      </c>
      <c r="S27">
        <v>80</v>
      </c>
      <c r="T27" s="3">
        <f t="shared" si="6"/>
        <v>1.2375</v>
      </c>
      <c r="U27" s="3">
        <f t="shared" si="7"/>
        <v>4.8374999999999995</v>
      </c>
    </row>
    <row r="28" spans="1:21" ht="13.5">
      <c r="A28" s="1" t="s">
        <v>50</v>
      </c>
      <c r="B28" t="s">
        <v>164</v>
      </c>
      <c r="C28">
        <v>26</v>
      </c>
      <c r="D28" s="3">
        <f t="shared" si="4"/>
        <v>2.20817843866171</v>
      </c>
      <c r="E28">
        <v>14</v>
      </c>
      <c r="F28">
        <v>6</v>
      </c>
      <c r="G28">
        <v>0</v>
      </c>
      <c r="H28">
        <v>0</v>
      </c>
      <c r="I28" s="2">
        <f t="shared" si="5"/>
        <v>0.7</v>
      </c>
      <c r="J28" s="7">
        <v>179.33333333333334</v>
      </c>
      <c r="K28">
        <v>5</v>
      </c>
      <c r="L28">
        <v>712</v>
      </c>
      <c r="M28">
        <v>137</v>
      </c>
      <c r="N28">
        <v>122</v>
      </c>
      <c r="O28">
        <v>22</v>
      </c>
      <c r="P28">
        <v>6</v>
      </c>
      <c r="Q28">
        <v>9</v>
      </c>
      <c r="R28">
        <v>44</v>
      </c>
      <c r="S28">
        <v>44</v>
      </c>
      <c r="T28" s="3">
        <f t="shared" si="6"/>
        <v>0.8866171003717471</v>
      </c>
      <c r="U28" s="3">
        <f t="shared" si="7"/>
        <v>6.12267657992565</v>
      </c>
    </row>
    <row r="29" spans="1:21" ht="13.5">
      <c r="A29" s="1" t="s">
        <v>50</v>
      </c>
      <c r="B29" t="s">
        <v>165</v>
      </c>
      <c r="C29">
        <v>26</v>
      </c>
      <c r="D29" s="3">
        <f t="shared" si="4"/>
        <v>2.6999999999999997</v>
      </c>
      <c r="E29">
        <v>9</v>
      </c>
      <c r="F29">
        <v>10</v>
      </c>
      <c r="G29">
        <v>0</v>
      </c>
      <c r="H29">
        <v>0</v>
      </c>
      <c r="I29" s="2">
        <f t="shared" si="5"/>
        <v>0.47368421052631576</v>
      </c>
      <c r="J29" s="7">
        <v>176.66666666666666</v>
      </c>
      <c r="K29">
        <v>1</v>
      </c>
      <c r="L29">
        <v>739</v>
      </c>
      <c r="M29">
        <v>158</v>
      </c>
      <c r="N29">
        <v>146</v>
      </c>
      <c r="O29">
        <v>44</v>
      </c>
      <c r="P29">
        <v>1</v>
      </c>
      <c r="Q29">
        <v>13</v>
      </c>
      <c r="R29">
        <v>55</v>
      </c>
      <c r="S29">
        <v>53</v>
      </c>
      <c r="T29" s="3">
        <f t="shared" si="6"/>
        <v>1.1433962264150943</v>
      </c>
      <c r="U29" s="3">
        <f t="shared" si="7"/>
        <v>7.437735849056605</v>
      </c>
    </row>
    <row r="30" spans="1:21" ht="13.5">
      <c r="A30" s="1" t="s">
        <v>51</v>
      </c>
      <c r="B30" t="s">
        <v>166</v>
      </c>
      <c r="C30">
        <v>36</v>
      </c>
      <c r="D30" s="3">
        <f t="shared" si="4"/>
        <v>1.6963350785340314</v>
      </c>
      <c r="E30">
        <v>4</v>
      </c>
      <c r="F30">
        <v>0</v>
      </c>
      <c r="G30">
        <v>0</v>
      </c>
      <c r="H30">
        <v>1</v>
      </c>
      <c r="I30" s="2">
        <f t="shared" si="5"/>
        <v>1</v>
      </c>
      <c r="J30" s="7">
        <v>63.666666666666664</v>
      </c>
      <c r="K30">
        <v>0</v>
      </c>
      <c r="L30">
        <v>240</v>
      </c>
      <c r="M30">
        <v>41</v>
      </c>
      <c r="N30">
        <v>33</v>
      </c>
      <c r="O30">
        <v>8</v>
      </c>
      <c r="P30">
        <v>0</v>
      </c>
      <c r="Q30">
        <v>1</v>
      </c>
      <c r="R30">
        <v>13</v>
      </c>
      <c r="S30">
        <v>12</v>
      </c>
      <c r="T30" s="3">
        <f t="shared" si="6"/>
        <v>0.7696335078534031</v>
      </c>
      <c r="U30" s="3">
        <f t="shared" si="7"/>
        <v>4.664921465968587</v>
      </c>
    </row>
    <row r="31" spans="1:21" ht="13.5">
      <c r="A31" s="1" t="s">
        <v>51</v>
      </c>
      <c r="B31" t="s">
        <v>141</v>
      </c>
      <c r="C31">
        <v>35</v>
      </c>
      <c r="D31" s="3">
        <f t="shared" si="4"/>
        <v>6.428571428571429</v>
      </c>
      <c r="E31">
        <v>3</v>
      </c>
      <c r="F31">
        <v>2</v>
      </c>
      <c r="G31">
        <v>1</v>
      </c>
      <c r="H31">
        <v>3</v>
      </c>
      <c r="I31" s="2">
        <f t="shared" si="5"/>
        <v>0.6</v>
      </c>
      <c r="J31" s="7">
        <v>49</v>
      </c>
      <c r="K31">
        <v>0</v>
      </c>
      <c r="L31">
        <v>236</v>
      </c>
      <c r="M31">
        <v>80</v>
      </c>
      <c r="N31">
        <v>14</v>
      </c>
      <c r="O31">
        <v>11</v>
      </c>
      <c r="P31">
        <v>0</v>
      </c>
      <c r="Q31">
        <v>6</v>
      </c>
      <c r="R31">
        <v>37</v>
      </c>
      <c r="S31">
        <v>35</v>
      </c>
      <c r="T31" s="3">
        <f t="shared" si="6"/>
        <v>1.8571428571428572</v>
      </c>
      <c r="U31" s="3">
        <f t="shared" si="7"/>
        <v>2.571428571428571</v>
      </c>
    </row>
    <row r="32" spans="1:21" ht="13.5">
      <c r="A32" s="1" t="s">
        <v>51</v>
      </c>
      <c r="B32" t="s">
        <v>149</v>
      </c>
      <c r="C32">
        <v>32</v>
      </c>
      <c r="D32" s="3">
        <f t="shared" si="4"/>
        <v>5.023255813953488</v>
      </c>
      <c r="E32">
        <v>2</v>
      </c>
      <c r="F32">
        <v>2</v>
      </c>
      <c r="G32">
        <v>1</v>
      </c>
      <c r="H32">
        <v>4</v>
      </c>
      <c r="I32" s="2">
        <f t="shared" si="5"/>
        <v>0.5</v>
      </c>
      <c r="J32" s="7">
        <v>43</v>
      </c>
      <c r="K32">
        <v>0</v>
      </c>
      <c r="L32">
        <v>194</v>
      </c>
      <c r="M32">
        <v>49</v>
      </c>
      <c r="N32">
        <v>14</v>
      </c>
      <c r="O32">
        <v>15</v>
      </c>
      <c r="P32">
        <v>1</v>
      </c>
      <c r="Q32">
        <v>3</v>
      </c>
      <c r="R32">
        <v>25</v>
      </c>
      <c r="S32">
        <v>24</v>
      </c>
      <c r="T32" s="3">
        <f t="shared" si="6"/>
        <v>1.4883720930232558</v>
      </c>
      <c r="U32" s="3">
        <f t="shared" si="7"/>
        <v>2.930232558139535</v>
      </c>
    </row>
    <row r="33" spans="1:21" ht="13.5">
      <c r="A33" s="1" t="s">
        <v>51</v>
      </c>
      <c r="B33" t="s">
        <v>148</v>
      </c>
      <c r="C33">
        <v>47</v>
      </c>
      <c r="D33" s="3">
        <f t="shared" si="4"/>
        <v>3.4054054054054057</v>
      </c>
      <c r="E33">
        <v>6</v>
      </c>
      <c r="F33">
        <v>5</v>
      </c>
      <c r="G33">
        <v>1</v>
      </c>
      <c r="H33">
        <v>8</v>
      </c>
      <c r="I33" s="2">
        <f t="shared" si="5"/>
        <v>0.5454545454545454</v>
      </c>
      <c r="J33" s="7">
        <v>74</v>
      </c>
      <c r="K33">
        <v>0</v>
      </c>
      <c r="L33">
        <v>327</v>
      </c>
      <c r="M33">
        <v>67</v>
      </c>
      <c r="N33">
        <v>39</v>
      </c>
      <c r="O33">
        <v>27</v>
      </c>
      <c r="P33">
        <v>5</v>
      </c>
      <c r="Q33">
        <v>5</v>
      </c>
      <c r="R33">
        <v>30</v>
      </c>
      <c r="S33">
        <v>28</v>
      </c>
      <c r="T33" s="3">
        <f t="shared" si="6"/>
        <v>1.2702702702702702</v>
      </c>
      <c r="U33" s="3">
        <f t="shared" si="7"/>
        <v>4.743243243243243</v>
      </c>
    </row>
    <row r="34" spans="1:21" ht="13.5">
      <c r="A34" s="1" t="s">
        <v>51</v>
      </c>
      <c r="B34" t="s">
        <v>142</v>
      </c>
      <c r="C34">
        <v>36</v>
      </c>
      <c r="D34" s="3">
        <f t="shared" si="4"/>
        <v>5.031055900621118</v>
      </c>
      <c r="E34">
        <v>3</v>
      </c>
      <c r="F34">
        <v>2</v>
      </c>
      <c r="G34">
        <v>1</v>
      </c>
      <c r="H34">
        <v>6</v>
      </c>
      <c r="I34" s="2">
        <f t="shared" si="5"/>
        <v>0.6</v>
      </c>
      <c r="J34" s="7">
        <v>53.666666666666664</v>
      </c>
      <c r="K34">
        <v>0</v>
      </c>
      <c r="L34">
        <v>242</v>
      </c>
      <c r="M34">
        <v>64</v>
      </c>
      <c r="N34">
        <v>10</v>
      </c>
      <c r="O34">
        <v>15</v>
      </c>
      <c r="P34">
        <v>1</v>
      </c>
      <c r="Q34">
        <v>4</v>
      </c>
      <c r="R34">
        <v>30</v>
      </c>
      <c r="S34">
        <v>30</v>
      </c>
      <c r="T34" s="3">
        <f t="shared" si="6"/>
        <v>1.4720496894409938</v>
      </c>
      <c r="U34" s="3">
        <f t="shared" si="7"/>
        <v>1.677018633540373</v>
      </c>
    </row>
    <row r="35" spans="1:21" ht="13.5">
      <c r="A35" s="1" t="s">
        <v>51</v>
      </c>
      <c r="B35" t="s">
        <v>167</v>
      </c>
      <c r="C35">
        <v>15</v>
      </c>
      <c r="D35" s="3">
        <f t="shared" si="4"/>
        <v>6.63157894736842</v>
      </c>
      <c r="E35">
        <v>1</v>
      </c>
      <c r="F35">
        <v>2</v>
      </c>
      <c r="G35">
        <v>1</v>
      </c>
      <c r="H35">
        <v>1</v>
      </c>
      <c r="I35" s="2">
        <f t="shared" si="5"/>
        <v>0.3333333333333333</v>
      </c>
      <c r="J35" s="7">
        <v>19</v>
      </c>
      <c r="K35">
        <v>0</v>
      </c>
      <c r="L35">
        <v>92</v>
      </c>
      <c r="M35">
        <v>30</v>
      </c>
      <c r="N35">
        <v>11</v>
      </c>
      <c r="O35">
        <v>6</v>
      </c>
      <c r="P35">
        <v>0</v>
      </c>
      <c r="Q35">
        <v>3</v>
      </c>
      <c r="R35">
        <v>14</v>
      </c>
      <c r="S35">
        <v>14</v>
      </c>
      <c r="T35" s="3">
        <f t="shared" si="6"/>
        <v>1.894736842105263</v>
      </c>
      <c r="U35" s="3">
        <f t="shared" si="7"/>
        <v>5.210526315789474</v>
      </c>
    </row>
    <row r="36" spans="1:21" ht="13.5">
      <c r="A36" s="1" t="s">
        <v>53</v>
      </c>
      <c r="B36" t="s">
        <v>168</v>
      </c>
      <c r="C36">
        <v>47</v>
      </c>
      <c r="D36" s="3">
        <f t="shared" si="4"/>
        <v>6.988235294117647</v>
      </c>
      <c r="E36">
        <v>3</v>
      </c>
      <c r="F36">
        <v>5</v>
      </c>
      <c r="G36">
        <v>28</v>
      </c>
      <c r="H36">
        <v>5</v>
      </c>
      <c r="I36" s="2">
        <f t="shared" si="5"/>
        <v>0.375</v>
      </c>
      <c r="J36" s="7">
        <v>56.666666666666664</v>
      </c>
      <c r="K36">
        <v>0</v>
      </c>
      <c r="L36">
        <v>273</v>
      </c>
      <c r="M36">
        <v>70</v>
      </c>
      <c r="N36">
        <v>50</v>
      </c>
      <c r="O36">
        <v>26</v>
      </c>
      <c r="P36">
        <v>1</v>
      </c>
      <c r="Q36">
        <v>10</v>
      </c>
      <c r="R36">
        <v>44</v>
      </c>
      <c r="S36">
        <v>44</v>
      </c>
      <c r="T36" s="3">
        <f t="shared" si="6"/>
        <v>1.6941176470588235</v>
      </c>
      <c r="U36" s="3">
        <f t="shared" si="7"/>
        <v>7.941176470588236</v>
      </c>
    </row>
    <row r="37" spans="1:21" ht="13.5">
      <c r="A37" s="1" t="s">
        <v>49</v>
      </c>
      <c r="B37" t="s">
        <v>169</v>
      </c>
      <c r="C37">
        <v>19</v>
      </c>
      <c r="D37" s="3">
        <f t="shared" si="4"/>
        <v>4.5473684210526315</v>
      </c>
      <c r="E37">
        <v>0</v>
      </c>
      <c r="F37">
        <v>1</v>
      </c>
      <c r="G37">
        <v>2</v>
      </c>
      <c r="H37">
        <v>5</v>
      </c>
      <c r="I37" s="2">
        <f t="shared" si="5"/>
        <v>0</v>
      </c>
      <c r="J37" s="7">
        <v>31.666666666666668</v>
      </c>
      <c r="K37">
        <v>0</v>
      </c>
      <c r="L37">
        <v>132</v>
      </c>
      <c r="M37">
        <v>34</v>
      </c>
      <c r="N37">
        <v>4</v>
      </c>
      <c r="O37">
        <v>7</v>
      </c>
      <c r="P37">
        <v>2</v>
      </c>
      <c r="Q37">
        <v>4</v>
      </c>
      <c r="R37">
        <v>16</v>
      </c>
      <c r="S37">
        <v>16</v>
      </c>
      <c r="T37" s="3">
        <f t="shared" si="6"/>
        <v>1.2947368421052632</v>
      </c>
      <c r="U37" s="3">
        <f t="shared" si="7"/>
        <v>1.1368421052631579</v>
      </c>
    </row>
    <row r="38" spans="1:21" ht="13.5">
      <c r="A38" s="1" t="s">
        <v>49</v>
      </c>
      <c r="B38" t="s">
        <v>139</v>
      </c>
      <c r="C38">
        <v>12</v>
      </c>
      <c r="D38" s="3">
        <f t="shared" si="4"/>
        <v>2.5</v>
      </c>
      <c r="E38">
        <v>1</v>
      </c>
      <c r="F38">
        <v>0</v>
      </c>
      <c r="G38">
        <v>0</v>
      </c>
      <c r="H38">
        <v>1</v>
      </c>
      <c r="I38" s="2">
        <f t="shared" si="5"/>
        <v>1</v>
      </c>
      <c r="J38" s="7">
        <v>18</v>
      </c>
      <c r="K38">
        <v>0</v>
      </c>
      <c r="L38">
        <v>81</v>
      </c>
      <c r="M38">
        <v>19</v>
      </c>
      <c r="N38">
        <v>7</v>
      </c>
      <c r="O38">
        <v>6</v>
      </c>
      <c r="P38">
        <v>1</v>
      </c>
      <c r="Q38">
        <v>2</v>
      </c>
      <c r="R38">
        <v>6</v>
      </c>
      <c r="S38">
        <v>5</v>
      </c>
      <c r="T38" s="3">
        <f t="shared" si="6"/>
        <v>1.3888888888888888</v>
      </c>
      <c r="U38" s="3">
        <f t="shared" si="7"/>
        <v>3.5</v>
      </c>
    </row>
    <row r="39" spans="1:21" ht="13.5">
      <c r="A39" s="1" t="s">
        <v>49</v>
      </c>
      <c r="B39" t="s">
        <v>170</v>
      </c>
      <c r="C39" s="16" t="s">
        <v>55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</row>
    <row r="40" spans="1:21" ht="13.5">
      <c r="A40" s="1" t="s">
        <v>49</v>
      </c>
      <c r="B40" t="s">
        <v>171</v>
      </c>
      <c r="C40" s="16" t="s">
        <v>55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</row>
  </sheetData>
  <sheetProtection/>
  <mergeCells count="6">
    <mergeCell ref="C18:S18"/>
    <mergeCell ref="C19:S19"/>
    <mergeCell ref="C20:S20"/>
    <mergeCell ref="C21:S21"/>
    <mergeCell ref="C39:U39"/>
    <mergeCell ref="C40:U40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selection activeCell="C40" sqref="C40:U40"/>
    </sheetView>
  </sheetViews>
  <sheetFormatPr defaultColWidth="9.00390625" defaultRowHeight="13.5"/>
  <cols>
    <col min="1" max="1" width="5.25390625" style="0" bestFit="1" customWidth="1"/>
    <col min="2" max="2" width="22.50390625" style="0" bestFit="1" customWidth="1"/>
    <col min="3" max="9" width="5.25390625" style="0" bestFit="1" customWidth="1"/>
    <col min="10" max="10" width="8.125" style="0" bestFit="1" customWidth="1"/>
    <col min="11" max="15" width="5.25390625" style="0" bestFit="1" customWidth="1"/>
    <col min="16" max="17" width="5.875" style="0" bestFit="1" customWidth="1"/>
    <col min="18" max="18" width="5.125" style="0" bestFit="1" customWidth="1"/>
    <col min="19" max="19" width="5.75390625" style="0" bestFit="1" customWidth="1"/>
    <col min="20" max="20" width="6.00390625" style="0" customWidth="1"/>
    <col min="21" max="21" width="6.375" style="0" customWidth="1"/>
  </cols>
  <sheetData>
    <row r="1" spans="1:19" ht="13.5">
      <c r="A1" t="s">
        <v>0</v>
      </c>
      <c r="C1" t="s">
        <v>12</v>
      </c>
      <c r="D1" t="s">
        <v>2</v>
      </c>
      <c r="E1" t="s">
        <v>3</v>
      </c>
      <c r="F1" t="s">
        <v>4</v>
      </c>
      <c r="G1" t="s">
        <v>26</v>
      </c>
      <c r="H1" t="s">
        <v>5</v>
      </c>
      <c r="I1" t="s">
        <v>6</v>
      </c>
      <c r="J1" t="s">
        <v>56</v>
      </c>
      <c r="K1" t="s">
        <v>23</v>
      </c>
      <c r="L1" t="s">
        <v>7</v>
      </c>
      <c r="M1" t="s">
        <v>8</v>
      </c>
      <c r="N1" t="s">
        <v>9</v>
      </c>
      <c r="O1" t="s">
        <v>10</v>
      </c>
      <c r="P1" t="s">
        <v>11</v>
      </c>
      <c r="Q1" t="s">
        <v>24</v>
      </c>
      <c r="R1" t="s">
        <v>25</v>
      </c>
      <c r="S1" t="s">
        <v>13</v>
      </c>
    </row>
    <row r="2" spans="1:19" ht="13.5">
      <c r="A2">
        <v>1</v>
      </c>
      <c r="B2" t="s">
        <v>172</v>
      </c>
      <c r="C2">
        <v>144</v>
      </c>
      <c r="D2" s="2">
        <f aca="true" t="shared" si="0" ref="D2:D17">F2/E2</f>
        <v>0.27467811158798283</v>
      </c>
      <c r="E2">
        <v>466</v>
      </c>
      <c r="F2">
        <v>128</v>
      </c>
      <c r="G2">
        <v>6</v>
      </c>
      <c r="H2">
        <v>37</v>
      </c>
      <c r="I2" s="2">
        <f aca="true" t="shared" si="1" ref="I2:I17">(F2+K2)/(E2+K2+N2)</f>
        <v>0.3226452905811623</v>
      </c>
      <c r="J2">
        <v>199</v>
      </c>
      <c r="K2">
        <v>33</v>
      </c>
      <c r="L2">
        <v>44</v>
      </c>
      <c r="M2">
        <v>0</v>
      </c>
      <c r="N2">
        <v>0</v>
      </c>
      <c r="O2">
        <v>18</v>
      </c>
      <c r="P2" s="13">
        <v>1</v>
      </c>
      <c r="Q2" s="2">
        <v>0.288</v>
      </c>
      <c r="R2" s="2">
        <f aca="true" t="shared" si="2" ref="R2:R17">J2/E2</f>
        <v>0.4270386266094421</v>
      </c>
      <c r="S2" s="2">
        <f aca="true" t="shared" si="3" ref="S2:S17">I2+R2</f>
        <v>0.7496839171906045</v>
      </c>
    </row>
    <row r="3" spans="1:19" ht="13.5">
      <c r="A3">
        <v>2</v>
      </c>
      <c r="B3" t="s">
        <v>159</v>
      </c>
      <c r="C3">
        <v>143</v>
      </c>
      <c r="D3" s="2">
        <f t="shared" si="0"/>
        <v>0.30338983050847457</v>
      </c>
      <c r="E3">
        <v>590</v>
      </c>
      <c r="F3">
        <v>179</v>
      </c>
      <c r="G3">
        <v>8</v>
      </c>
      <c r="H3">
        <v>64</v>
      </c>
      <c r="I3" s="2">
        <f t="shared" si="1"/>
        <v>0.37727272727272726</v>
      </c>
      <c r="J3">
        <v>271</v>
      </c>
      <c r="K3">
        <v>70</v>
      </c>
      <c r="L3">
        <v>39</v>
      </c>
      <c r="M3">
        <v>0</v>
      </c>
      <c r="N3">
        <v>0</v>
      </c>
      <c r="O3">
        <v>21</v>
      </c>
      <c r="P3" s="13">
        <v>3</v>
      </c>
      <c r="Q3" s="2">
        <v>0.308</v>
      </c>
      <c r="R3" s="2">
        <f t="shared" si="2"/>
        <v>0.45932203389830506</v>
      </c>
      <c r="S3" s="2">
        <f t="shared" si="3"/>
        <v>0.8365947611710323</v>
      </c>
    </row>
    <row r="4" spans="1:19" ht="13.5">
      <c r="A4">
        <v>3</v>
      </c>
      <c r="B4" t="s">
        <v>173</v>
      </c>
      <c r="C4">
        <v>143</v>
      </c>
      <c r="D4" s="2">
        <f t="shared" si="0"/>
        <v>0.2823529411764706</v>
      </c>
      <c r="E4">
        <v>595</v>
      </c>
      <c r="F4">
        <v>168</v>
      </c>
      <c r="G4">
        <v>13</v>
      </c>
      <c r="H4">
        <v>85</v>
      </c>
      <c r="I4" s="2">
        <f t="shared" si="1"/>
        <v>0.329153605015674</v>
      </c>
      <c r="J4">
        <v>272</v>
      </c>
      <c r="K4">
        <v>42</v>
      </c>
      <c r="L4">
        <v>55</v>
      </c>
      <c r="M4">
        <v>0</v>
      </c>
      <c r="N4">
        <v>1</v>
      </c>
      <c r="O4">
        <v>3</v>
      </c>
      <c r="P4" s="13">
        <v>15</v>
      </c>
      <c r="Q4" s="2">
        <v>0.264</v>
      </c>
      <c r="R4" s="2">
        <f t="shared" si="2"/>
        <v>0.45714285714285713</v>
      </c>
      <c r="S4" s="2">
        <f t="shared" si="3"/>
        <v>0.7862964621585311</v>
      </c>
    </row>
    <row r="5" spans="1:19" ht="13.5">
      <c r="A5">
        <v>4</v>
      </c>
      <c r="B5" t="s">
        <v>174</v>
      </c>
      <c r="C5">
        <v>143</v>
      </c>
      <c r="D5" s="2">
        <f t="shared" si="0"/>
        <v>0.26753670473083196</v>
      </c>
      <c r="E5">
        <v>613</v>
      </c>
      <c r="F5">
        <v>164</v>
      </c>
      <c r="G5">
        <v>40</v>
      </c>
      <c r="H5">
        <v>125</v>
      </c>
      <c r="I5" s="2">
        <f t="shared" si="1"/>
        <v>0.27813504823151125</v>
      </c>
      <c r="J5">
        <v>327</v>
      </c>
      <c r="K5">
        <v>9</v>
      </c>
      <c r="L5">
        <v>83</v>
      </c>
      <c r="M5">
        <v>0</v>
      </c>
      <c r="N5">
        <v>0</v>
      </c>
      <c r="O5">
        <v>3</v>
      </c>
      <c r="P5" s="13">
        <v>6</v>
      </c>
      <c r="Q5" s="2">
        <v>0.296</v>
      </c>
      <c r="R5" s="2">
        <f t="shared" si="2"/>
        <v>0.533442088091354</v>
      </c>
      <c r="S5" s="2">
        <f t="shared" si="3"/>
        <v>0.8115771363228652</v>
      </c>
    </row>
    <row r="6" spans="1:19" ht="13.5">
      <c r="A6">
        <v>5</v>
      </c>
      <c r="B6" t="s">
        <v>175</v>
      </c>
      <c r="C6">
        <v>144</v>
      </c>
      <c r="D6" s="2">
        <f t="shared" si="0"/>
        <v>0.2905525846702317</v>
      </c>
      <c r="E6">
        <v>561</v>
      </c>
      <c r="F6">
        <v>163</v>
      </c>
      <c r="G6">
        <v>11</v>
      </c>
      <c r="H6">
        <v>67</v>
      </c>
      <c r="I6" s="2">
        <f t="shared" si="1"/>
        <v>0.34967320261437906</v>
      </c>
      <c r="J6">
        <v>237</v>
      </c>
      <c r="K6">
        <v>51</v>
      </c>
      <c r="L6">
        <v>62</v>
      </c>
      <c r="M6">
        <v>0</v>
      </c>
      <c r="N6">
        <v>0</v>
      </c>
      <c r="O6">
        <v>30</v>
      </c>
      <c r="P6" s="13">
        <v>13</v>
      </c>
      <c r="Q6" s="2">
        <v>0.321</v>
      </c>
      <c r="R6" s="2">
        <f t="shared" si="2"/>
        <v>0.42245989304812837</v>
      </c>
      <c r="S6" s="2">
        <f t="shared" si="3"/>
        <v>0.7721330956625074</v>
      </c>
    </row>
    <row r="7" spans="1:19" ht="13.5">
      <c r="A7">
        <v>6</v>
      </c>
      <c r="B7" t="s">
        <v>176</v>
      </c>
      <c r="C7">
        <v>144</v>
      </c>
      <c r="D7" s="2">
        <f t="shared" si="0"/>
        <v>0.26244343891402716</v>
      </c>
      <c r="E7">
        <v>442</v>
      </c>
      <c r="F7">
        <v>116</v>
      </c>
      <c r="G7">
        <v>14</v>
      </c>
      <c r="H7">
        <v>48</v>
      </c>
      <c r="I7" s="2">
        <f t="shared" si="1"/>
        <v>0.2835164835164835</v>
      </c>
      <c r="J7">
        <v>202</v>
      </c>
      <c r="K7">
        <v>13</v>
      </c>
      <c r="L7">
        <v>58</v>
      </c>
      <c r="M7">
        <v>0</v>
      </c>
      <c r="N7">
        <v>0</v>
      </c>
      <c r="O7">
        <v>17</v>
      </c>
      <c r="P7" s="13">
        <v>10</v>
      </c>
      <c r="Q7" s="2">
        <v>0.206</v>
      </c>
      <c r="R7" s="2">
        <f t="shared" si="2"/>
        <v>0.45701357466063347</v>
      </c>
      <c r="S7" s="2">
        <f t="shared" si="3"/>
        <v>0.740530058177117</v>
      </c>
    </row>
    <row r="8" spans="1:19" ht="13.5">
      <c r="A8">
        <v>7</v>
      </c>
      <c r="B8" t="s">
        <v>118</v>
      </c>
      <c r="C8">
        <v>144</v>
      </c>
      <c r="D8" s="2">
        <f t="shared" si="0"/>
        <v>0.2722371967654987</v>
      </c>
      <c r="E8">
        <v>371</v>
      </c>
      <c r="F8">
        <v>101</v>
      </c>
      <c r="G8">
        <v>0</v>
      </c>
      <c r="H8">
        <v>44</v>
      </c>
      <c r="I8" s="2">
        <f t="shared" si="1"/>
        <v>0.33578431372549017</v>
      </c>
      <c r="J8">
        <v>140</v>
      </c>
      <c r="K8">
        <v>36</v>
      </c>
      <c r="L8">
        <v>43</v>
      </c>
      <c r="M8">
        <v>6</v>
      </c>
      <c r="N8">
        <v>1</v>
      </c>
      <c r="O8">
        <v>24</v>
      </c>
      <c r="P8" s="13">
        <v>2</v>
      </c>
      <c r="Q8" s="2">
        <v>0.289</v>
      </c>
      <c r="R8" s="2">
        <f t="shared" si="2"/>
        <v>0.37735849056603776</v>
      </c>
      <c r="S8" s="2">
        <f t="shared" si="3"/>
        <v>0.713142804291528</v>
      </c>
    </row>
    <row r="9" spans="1:19" ht="13.5">
      <c r="A9">
        <v>8</v>
      </c>
      <c r="B9" t="s">
        <v>150</v>
      </c>
      <c r="C9">
        <v>142</v>
      </c>
      <c r="D9" s="2">
        <f t="shared" si="0"/>
        <v>0.2887700534759358</v>
      </c>
      <c r="E9">
        <v>374</v>
      </c>
      <c r="F9">
        <v>108</v>
      </c>
      <c r="G9">
        <v>2</v>
      </c>
      <c r="H9">
        <v>54</v>
      </c>
      <c r="I9" s="2">
        <f t="shared" si="1"/>
        <v>0.3383084577114428</v>
      </c>
      <c r="J9">
        <v>153</v>
      </c>
      <c r="K9">
        <v>28</v>
      </c>
      <c r="L9">
        <v>29</v>
      </c>
      <c r="M9">
        <v>3</v>
      </c>
      <c r="N9">
        <v>0</v>
      </c>
      <c r="O9">
        <v>14</v>
      </c>
      <c r="P9" s="13">
        <v>12</v>
      </c>
      <c r="Q9" s="2">
        <v>0.374</v>
      </c>
      <c r="R9" s="2">
        <f t="shared" si="2"/>
        <v>0.4090909090909091</v>
      </c>
      <c r="S9" s="2">
        <f t="shared" si="3"/>
        <v>0.747399366802352</v>
      </c>
    </row>
    <row r="10" spans="1:19" ht="13.5">
      <c r="A10" s="1" t="s">
        <v>1</v>
      </c>
      <c r="B10" t="s">
        <v>177</v>
      </c>
      <c r="C10">
        <v>100</v>
      </c>
      <c r="D10" s="2">
        <f t="shared" si="0"/>
        <v>0.25210084033613445</v>
      </c>
      <c r="E10">
        <v>119</v>
      </c>
      <c r="F10">
        <v>30</v>
      </c>
      <c r="G10">
        <v>1</v>
      </c>
      <c r="H10">
        <v>19</v>
      </c>
      <c r="I10" s="2">
        <f t="shared" si="1"/>
        <v>0.3046875</v>
      </c>
      <c r="J10">
        <v>43</v>
      </c>
      <c r="K10">
        <v>9</v>
      </c>
      <c r="L10">
        <v>20</v>
      </c>
      <c r="M10">
        <v>2</v>
      </c>
      <c r="N10">
        <v>0</v>
      </c>
      <c r="O10">
        <v>2</v>
      </c>
      <c r="P10" s="13">
        <v>0</v>
      </c>
      <c r="Q10" s="2">
        <v>0.406</v>
      </c>
      <c r="R10" s="2">
        <f t="shared" si="2"/>
        <v>0.36134453781512604</v>
      </c>
      <c r="S10" s="2">
        <f t="shared" si="3"/>
        <v>0.6660320378151261</v>
      </c>
    </row>
    <row r="11" spans="1:19" ht="13.5">
      <c r="A11" s="1" t="s">
        <v>1</v>
      </c>
      <c r="B11" t="s">
        <v>160</v>
      </c>
      <c r="C11">
        <v>78</v>
      </c>
      <c r="D11" s="2">
        <f t="shared" si="0"/>
        <v>0.2602739726027397</v>
      </c>
      <c r="E11">
        <v>73</v>
      </c>
      <c r="F11">
        <v>19</v>
      </c>
      <c r="G11">
        <v>0</v>
      </c>
      <c r="H11">
        <v>11</v>
      </c>
      <c r="I11" s="2">
        <f t="shared" si="1"/>
        <v>0.3125</v>
      </c>
      <c r="J11">
        <v>25</v>
      </c>
      <c r="K11">
        <v>6</v>
      </c>
      <c r="L11">
        <v>10</v>
      </c>
      <c r="M11">
        <v>0</v>
      </c>
      <c r="N11">
        <v>1</v>
      </c>
      <c r="O11">
        <v>2</v>
      </c>
      <c r="P11" s="13">
        <v>0</v>
      </c>
      <c r="Q11" s="2">
        <v>0.318</v>
      </c>
      <c r="R11" s="2">
        <f t="shared" si="2"/>
        <v>0.3424657534246575</v>
      </c>
      <c r="S11" s="2">
        <f t="shared" si="3"/>
        <v>0.6549657534246576</v>
      </c>
    </row>
    <row r="12" spans="1:19" ht="13.5">
      <c r="A12" s="1" t="s">
        <v>1</v>
      </c>
      <c r="B12" t="s">
        <v>178</v>
      </c>
      <c r="C12">
        <v>111</v>
      </c>
      <c r="D12" s="2">
        <f t="shared" si="0"/>
        <v>0.21296296296296297</v>
      </c>
      <c r="E12">
        <v>108</v>
      </c>
      <c r="F12">
        <v>23</v>
      </c>
      <c r="G12">
        <v>3</v>
      </c>
      <c r="H12">
        <v>7</v>
      </c>
      <c r="I12" s="2">
        <f t="shared" si="1"/>
        <v>0.23423423423423423</v>
      </c>
      <c r="J12">
        <v>37</v>
      </c>
      <c r="K12">
        <v>3</v>
      </c>
      <c r="L12">
        <v>26</v>
      </c>
      <c r="M12">
        <v>0</v>
      </c>
      <c r="N12">
        <v>0</v>
      </c>
      <c r="O12">
        <v>0</v>
      </c>
      <c r="P12" s="13">
        <v>1</v>
      </c>
      <c r="Q12" s="2">
        <v>0.308</v>
      </c>
      <c r="R12" s="2">
        <f t="shared" si="2"/>
        <v>0.3425925925925926</v>
      </c>
      <c r="S12" s="2">
        <f t="shared" si="3"/>
        <v>0.5768268268268268</v>
      </c>
    </row>
    <row r="13" spans="1:19" ht="13.5">
      <c r="A13" s="1" t="s">
        <v>1</v>
      </c>
      <c r="B13" t="s">
        <v>157</v>
      </c>
      <c r="C13">
        <v>75</v>
      </c>
      <c r="D13" s="2">
        <f t="shared" si="0"/>
        <v>0.20754716981132076</v>
      </c>
      <c r="E13">
        <v>53</v>
      </c>
      <c r="F13">
        <v>11</v>
      </c>
      <c r="G13">
        <v>0</v>
      </c>
      <c r="H13">
        <v>1</v>
      </c>
      <c r="I13" s="2">
        <f t="shared" si="1"/>
        <v>0.3</v>
      </c>
      <c r="J13">
        <v>12</v>
      </c>
      <c r="K13">
        <v>7</v>
      </c>
      <c r="L13">
        <v>11</v>
      </c>
      <c r="M13">
        <v>3</v>
      </c>
      <c r="N13">
        <v>0</v>
      </c>
      <c r="O13">
        <v>3</v>
      </c>
      <c r="P13" s="13">
        <v>4</v>
      </c>
      <c r="Q13" s="2">
        <v>0.1</v>
      </c>
      <c r="R13" s="2">
        <f t="shared" si="2"/>
        <v>0.22641509433962265</v>
      </c>
      <c r="S13" s="2">
        <f t="shared" si="3"/>
        <v>0.5264150943396226</v>
      </c>
    </row>
    <row r="14" spans="1:19" ht="13.5">
      <c r="A14" s="1" t="s">
        <v>1</v>
      </c>
      <c r="B14" t="s">
        <v>129</v>
      </c>
      <c r="C14">
        <v>62</v>
      </c>
      <c r="D14" s="2">
        <f t="shared" si="0"/>
        <v>0.23076923076923078</v>
      </c>
      <c r="E14">
        <v>65</v>
      </c>
      <c r="F14">
        <v>15</v>
      </c>
      <c r="G14">
        <v>0</v>
      </c>
      <c r="H14">
        <v>4</v>
      </c>
      <c r="I14" s="2">
        <f t="shared" si="1"/>
        <v>0.2537313432835821</v>
      </c>
      <c r="J14">
        <v>21</v>
      </c>
      <c r="K14">
        <v>2</v>
      </c>
      <c r="L14">
        <v>14</v>
      </c>
      <c r="M14">
        <v>0</v>
      </c>
      <c r="N14">
        <v>0</v>
      </c>
      <c r="O14">
        <v>2</v>
      </c>
      <c r="P14" s="13">
        <v>1</v>
      </c>
      <c r="Q14" s="2">
        <v>0.158</v>
      </c>
      <c r="R14" s="2">
        <f t="shared" si="2"/>
        <v>0.3230769230769231</v>
      </c>
      <c r="S14" s="2">
        <f t="shared" si="3"/>
        <v>0.5768082663605052</v>
      </c>
    </row>
    <row r="15" spans="1:19" ht="13.5">
      <c r="A15" s="1" t="s">
        <v>1</v>
      </c>
      <c r="B15" t="s">
        <v>179</v>
      </c>
      <c r="C15">
        <v>117</v>
      </c>
      <c r="D15" s="2">
        <f t="shared" si="0"/>
        <v>0.2251655629139073</v>
      </c>
      <c r="E15">
        <v>151</v>
      </c>
      <c r="F15">
        <v>34</v>
      </c>
      <c r="G15">
        <v>1</v>
      </c>
      <c r="H15">
        <v>15</v>
      </c>
      <c r="I15" s="2">
        <f t="shared" si="1"/>
        <v>0.2641509433962264</v>
      </c>
      <c r="J15">
        <v>46</v>
      </c>
      <c r="K15">
        <v>8</v>
      </c>
      <c r="L15">
        <v>24</v>
      </c>
      <c r="M15">
        <v>0</v>
      </c>
      <c r="N15">
        <v>0</v>
      </c>
      <c r="O15">
        <v>2</v>
      </c>
      <c r="P15" s="13">
        <v>0</v>
      </c>
      <c r="Q15" s="2">
        <v>0.313</v>
      </c>
      <c r="R15" s="2">
        <f t="shared" si="2"/>
        <v>0.304635761589404</v>
      </c>
      <c r="S15" s="2">
        <f t="shared" si="3"/>
        <v>0.5687867049856303</v>
      </c>
    </row>
    <row r="16" spans="1:19" ht="13.5">
      <c r="A16" s="1" t="s">
        <v>1</v>
      </c>
      <c r="B16" t="s">
        <v>155</v>
      </c>
      <c r="C16">
        <v>64</v>
      </c>
      <c r="D16" s="2">
        <f t="shared" si="0"/>
        <v>0.208955223880597</v>
      </c>
      <c r="E16">
        <v>67</v>
      </c>
      <c r="F16">
        <v>14</v>
      </c>
      <c r="G16">
        <v>1</v>
      </c>
      <c r="H16">
        <v>4</v>
      </c>
      <c r="I16" s="2">
        <f t="shared" si="1"/>
        <v>0.22058823529411764</v>
      </c>
      <c r="J16">
        <v>19</v>
      </c>
      <c r="K16">
        <v>1</v>
      </c>
      <c r="L16">
        <v>9</v>
      </c>
      <c r="M16">
        <v>0</v>
      </c>
      <c r="N16">
        <v>0</v>
      </c>
      <c r="O16">
        <v>2</v>
      </c>
      <c r="P16" s="13">
        <v>0</v>
      </c>
      <c r="Q16" s="2">
        <v>0.313</v>
      </c>
      <c r="R16" s="2">
        <f t="shared" si="2"/>
        <v>0.2835820895522388</v>
      </c>
      <c r="S16" s="2">
        <f t="shared" si="3"/>
        <v>0.5041703248463565</v>
      </c>
    </row>
    <row r="17" spans="1:19" ht="13.5">
      <c r="A17" s="1" t="s">
        <v>1</v>
      </c>
      <c r="B17" t="s">
        <v>133</v>
      </c>
      <c r="C17">
        <v>37</v>
      </c>
      <c r="D17" s="2">
        <f t="shared" si="0"/>
        <v>0.32608695652173914</v>
      </c>
      <c r="E17">
        <v>46</v>
      </c>
      <c r="F17">
        <v>15</v>
      </c>
      <c r="G17">
        <v>0</v>
      </c>
      <c r="H17">
        <v>7</v>
      </c>
      <c r="I17" s="2">
        <f t="shared" si="1"/>
        <v>0.3404255319148936</v>
      </c>
      <c r="J17">
        <v>19</v>
      </c>
      <c r="K17">
        <v>1</v>
      </c>
      <c r="L17">
        <v>5</v>
      </c>
      <c r="M17">
        <v>0</v>
      </c>
      <c r="N17">
        <v>0</v>
      </c>
      <c r="O17">
        <v>0</v>
      </c>
      <c r="P17" s="13">
        <v>0</v>
      </c>
      <c r="Q17" s="2">
        <v>0.385</v>
      </c>
      <c r="R17" s="2">
        <f t="shared" si="2"/>
        <v>0.41304347826086957</v>
      </c>
      <c r="S17" s="2">
        <f t="shared" si="3"/>
        <v>0.7534690101757632</v>
      </c>
    </row>
    <row r="18" spans="1:19" ht="13.5">
      <c r="A18" s="1" t="s">
        <v>49</v>
      </c>
      <c r="B18" t="s">
        <v>180</v>
      </c>
      <c r="C18" s="16" t="s">
        <v>54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</row>
    <row r="19" spans="1:19" ht="13.5">
      <c r="A19" s="1" t="s">
        <v>49</v>
      </c>
      <c r="B19" t="s">
        <v>125</v>
      </c>
      <c r="C19" s="16" t="s">
        <v>54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</row>
    <row r="20" spans="1:19" ht="13.5">
      <c r="A20" s="1" t="s">
        <v>49</v>
      </c>
      <c r="B20" t="s">
        <v>124</v>
      </c>
      <c r="C20" s="16" t="s">
        <v>54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</row>
    <row r="21" spans="1:19" ht="13.5">
      <c r="A21" s="1" t="s">
        <v>49</v>
      </c>
      <c r="B21" t="s">
        <v>158</v>
      </c>
      <c r="C21" s="16" t="s">
        <v>54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</row>
    <row r="24" spans="1:21" ht="13.5">
      <c r="A24" s="1" t="s">
        <v>14</v>
      </c>
      <c r="C24" t="s">
        <v>12</v>
      </c>
      <c r="D24" t="s">
        <v>27</v>
      </c>
      <c r="E24" t="s">
        <v>15</v>
      </c>
      <c r="F24" t="s">
        <v>16</v>
      </c>
      <c r="G24" t="s">
        <v>17</v>
      </c>
      <c r="H24" t="s">
        <v>18</v>
      </c>
      <c r="I24" t="s">
        <v>19</v>
      </c>
      <c r="J24" t="s">
        <v>20</v>
      </c>
      <c r="K24" t="s">
        <v>21</v>
      </c>
      <c r="L24" t="s">
        <v>57</v>
      </c>
      <c r="M24" t="s">
        <v>22</v>
      </c>
      <c r="N24" t="s">
        <v>29</v>
      </c>
      <c r="O24" t="s">
        <v>28</v>
      </c>
      <c r="P24" t="s">
        <v>30</v>
      </c>
      <c r="Q24" t="s">
        <v>31</v>
      </c>
      <c r="R24" t="s">
        <v>32</v>
      </c>
      <c r="S24" t="s">
        <v>33</v>
      </c>
      <c r="T24" t="s">
        <v>47</v>
      </c>
      <c r="U24" t="s">
        <v>48</v>
      </c>
    </row>
    <row r="25" spans="1:21" ht="13.5">
      <c r="A25" s="1" t="s">
        <v>50</v>
      </c>
      <c r="B25" t="s">
        <v>145</v>
      </c>
      <c r="C25">
        <v>28</v>
      </c>
      <c r="D25" s="3">
        <f aca="true" t="shared" si="4" ref="D25:D38">S25/J25*9</f>
        <v>2.9473684210526314</v>
      </c>
      <c r="E25">
        <v>14</v>
      </c>
      <c r="F25">
        <v>5</v>
      </c>
      <c r="G25">
        <v>0</v>
      </c>
      <c r="H25">
        <v>0</v>
      </c>
      <c r="I25" s="2">
        <f aca="true" t="shared" si="5" ref="I25:I38">E25/(E25+F25)</f>
        <v>0.7368421052631579</v>
      </c>
      <c r="J25" s="7">
        <v>171</v>
      </c>
      <c r="K25">
        <v>5</v>
      </c>
      <c r="L25">
        <v>679</v>
      </c>
      <c r="M25">
        <v>135</v>
      </c>
      <c r="N25">
        <v>73</v>
      </c>
      <c r="O25">
        <v>25</v>
      </c>
      <c r="P25">
        <v>3</v>
      </c>
      <c r="Q25">
        <v>12</v>
      </c>
      <c r="R25">
        <v>58</v>
      </c>
      <c r="S25">
        <v>56</v>
      </c>
      <c r="T25" s="3">
        <f aca="true" t="shared" si="6" ref="T25:T38">(M25+O25)/J25</f>
        <v>0.935672514619883</v>
      </c>
      <c r="U25" s="3">
        <f aca="true" t="shared" si="7" ref="U25:U38">N25/J25*9</f>
        <v>3.8421052631578947</v>
      </c>
    </row>
    <row r="26" spans="1:21" ht="13.5">
      <c r="A26" s="1" t="s">
        <v>50</v>
      </c>
      <c r="B26" t="s">
        <v>181</v>
      </c>
      <c r="C26">
        <v>28</v>
      </c>
      <c r="D26" s="3">
        <f t="shared" si="4"/>
        <v>2.971042471042471</v>
      </c>
      <c r="E26">
        <v>12</v>
      </c>
      <c r="F26">
        <v>6</v>
      </c>
      <c r="G26">
        <v>0</v>
      </c>
      <c r="H26">
        <v>0</v>
      </c>
      <c r="I26" s="2">
        <f t="shared" si="5"/>
        <v>0.6666666666666666</v>
      </c>
      <c r="J26" s="7">
        <v>172.66666666666666</v>
      </c>
      <c r="K26">
        <v>3</v>
      </c>
      <c r="L26">
        <v>694</v>
      </c>
      <c r="M26">
        <v>155</v>
      </c>
      <c r="N26">
        <v>61</v>
      </c>
      <c r="O26">
        <v>16</v>
      </c>
      <c r="P26">
        <v>4</v>
      </c>
      <c r="Q26">
        <v>20</v>
      </c>
      <c r="R26">
        <v>59</v>
      </c>
      <c r="S26">
        <v>57</v>
      </c>
      <c r="T26" s="3">
        <f t="shared" si="6"/>
        <v>0.9903474903474904</v>
      </c>
      <c r="U26" s="3">
        <f t="shared" si="7"/>
        <v>3.1795366795366795</v>
      </c>
    </row>
    <row r="27" spans="1:21" ht="13.5">
      <c r="A27" s="1" t="s">
        <v>50</v>
      </c>
      <c r="B27" t="s">
        <v>182</v>
      </c>
      <c r="C27">
        <v>27</v>
      </c>
      <c r="D27" s="3">
        <f t="shared" si="4"/>
        <v>3.8963414634146343</v>
      </c>
      <c r="E27">
        <v>11</v>
      </c>
      <c r="F27">
        <v>12</v>
      </c>
      <c r="G27">
        <v>0</v>
      </c>
      <c r="H27">
        <v>0</v>
      </c>
      <c r="I27" s="2">
        <f t="shared" si="5"/>
        <v>0.4782608695652174</v>
      </c>
      <c r="J27" s="7">
        <v>164</v>
      </c>
      <c r="K27">
        <v>2</v>
      </c>
      <c r="L27">
        <v>669</v>
      </c>
      <c r="M27">
        <v>136</v>
      </c>
      <c r="N27">
        <v>119</v>
      </c>
      <c r="O27">
        <v>41</v>
      </c>
      <c r="P27">
        <v>3</v>
      </c>
      <c r="Q27">
        <v>19</v>
      </c>
      <c r="R27">
        <v>73</v>
      </c>
      <c r="S27">
        <v>71</v>
      </c>
      <c r="T27" s="3">
        <f t="shared" si="6"/>
        <v>1.079268292682927</v>
      </c>
      <c r="U27" s="3">
        <f t="shared" si="7"/>
        <v>6.530487804878049</v>
      </c>
    </row>
    <row r="28" spans="1:21" ht="13.5">
      <c r="A28" s="1" t="s">
        <v>50</v>
      </c>
      <c r="B28" t="s">
        <v>140</v>
      </c>
      <c r="C28">
        <v>27</v>
      </c>
      <c r="D28" s="3">
        <f t="shared" si="4"/>
        <v>4.202830188679245</v>
      </c>
      <c r="E28">
        <v>5</v>
      </c>
      <c r="F28">
        <v>10</v>
      </c>
      <c r="G28">
        <v>0</v>
      </c>
      <c r="H28">
        <v>0</v>
      </c>
      <c r="I28" s="2">
        <f t="shared" si="5"/>
        <v>0.3333333333333333</v>
      </c>
      <c r="J28" s="7">
        <v>141.33333333333334</v>
      </c>
      <c r="K28">
        <v>1</v>
      </c>
      <c r="L28">
        <v>618</v>
      </c>
      <c r="M28">
        <v>148</v>
      </c>
      <c r="N28">
        <v>43</v>
      </c>
      <c r="O28">
        <v>48</v>
      </c>
      <c r="P28">
        <v>7</v>
      </c>
      <c r="Q28">
        <v>12</v>
      </c>
      <c r="R28">
        <v>67</v>
      </c>
      <c r="S28">
        <v>66</v>
      </c>
      <c r="T28" s="3">
        <f t="shared" si="6"/>
        <v>1.3867924528301885</v>
      </c>
      <c r="U28" s="3">
        <f t="shared" si="7"/>
        <v>2.738207547169811</v>
      </c>
    </row>
    <row r="29" spans="1:21" ht="13.5">
      <c r="A29" s="1" t="s">
        <v>60</v>
      </c>
      <c r="B29" t="s">
        <v>171</v>
      </c>
      <c r="C29">
        <v>22</v>
      </c>
      <c r="D29" s="3">
        <f t="shared" si="4"/>
        <v>4.513931888544892</v>
      </c>
      <c r="E29">
        <v>5</v>
      </c>
      <c r="F29">
        <v>5</v>
      </c>
      <c r="G29">
        <v>0</v>
      </c>
      <c r="H29">
        <v>0</v>
      </c>
      <c r="I29" s="2">
        <f t="shared" si="5"/>
        <v>0.5</v>
      </c>
      <c r="J29" s="7">
        <v>107.66666666666667</v>
      </c>
      <c r="K29">
        <v>2</v>
      </c>
      <c r="L29">
        <v>452</v>
      </c>
      <c r="M29">
        <v>108</v>
      </c>
      <c r="N29">
        <v>29</v>
      </c>
      <c r="O29">
        <v>25</v>
      </c>
      <c r="P29">
        <v>4</v>
      </c>
      <c r="Q29">
        <v>13</v>
      </c>
      <c r="R29">
        <v>54</v>
      </c>
      <c r="S29">
        <v>54</v>
      </c>
      <c r="T29" s="3">
        <f t="shared" si="6"/>
        <v>1.2352941176470589</v>
      </c>
      <c r="U29" s="3">
        <f t="shared" si="7"/>
        <v>2.4241486068111455</v>
      </c>
    </row>
    <row r="30" spans="1:21" ht="13.5">
      <c r="A30" s="1" t="s">
        <v>60</v>
      </c>
      <c r="B30" t="s">
        <v>168</v>
      </c>
      <c r="C30">
        <v>25</v>
      </c>
      <c r="D30" s="3">
        <f t="shared" si="4"/>
        <v>3.4569536423841063</v>
      </c>
      <c r="E30">
        <v>10</v>
      </c>
      <c r="F30">
        <v>3</v>
      </c>
      <c r="G30">
        <v>0</v>
      </c>
      <c r="H30">
        <v>0</v>
      </c>
      <c r="I30" s="2">
        <f t="shared" si="5"/>
        <v>0.7692307692307693</v>
      </c>
      <c r="J30" s="7">
        <v>151</v>
      </c>
      <c r="K30">
        <v>0</v>
      </c>
      <c r="L30">
        <v>633</v>
      </c>
      <c r="M30">
        <v>127</v>
      </c>
      <c r="N30">
        <v>117</v>
      </c>
      <c r="O30">
        <v>42</v>
      </c>
      <c r="P30">
        <v>9</v>
      </c>
      <c r="Q30">
        <v>11</v>
      </c>
      <c r="R30">
        <v>62</v>
      </c>
      <c r="S30">
        <v>58</v>
      </c>
      <c r="T30" s="3">
        <f t="shared" si="6"/>
        <v>1.119205298013245</v>
      </c>
      <c r="U30" s="3">
        <f t="shared" si="7"/>
        <v>6.973509933774834</v>
      </c>
    </row>
    <row r="31" spans="1:21" ht="13.5">
      <c r="A31" s="1" t="s">
        <v>51</v>
      </c>
      <c r="B31" t="s">
        <v>183</v>
      </c>
      <c r="C31">
        <v>39</v>
      </c>
      <c r="D31" s="3">
        <f t="shared" si="4"/>
        <v>3.394285714285714</v>
      </c>
      <c r="E31">
        <v>1</v>
      </c>
      <c r="F31">
        <v>2</v>
      </c>
      <c r="G31">
        <v>0</v>
      </c>
      <c r="H31">
        <v>6</v>
      </c>
      <c r="I31" s="2">
        <f t="shared" si="5"/>
        <v>0.3333333333333333</v>
      </c>
      <c r="J31" s="7">
        <v>58.333333333333336</v>
      </c>
      <c r="K31">
        <v>0</v>
      </c>
      <c r="L31">
        <v>253</v>
      </c>
      <c r="M31">
        <v>59</v>
      </c>
      <c r="N31">
        <v>50</v>
      </c>
      <c r="O31">
        <v>19</v>
      </c>
      <c r="P31">
        <v>0</v>
      </c>
      <c r="Q31">
        <v>5</v>
      </c>
      <c r="R31">
        <v>22</v>
      </c>
      <c r="S31">
        <v>22</v>
      </c>
      <c r="T31" s="3">
        <f t="shared" si="6"/>
        <v>1.3371428571428572</v>
      </c>
      <c r="U31" s="3">
        <f t="shared" si="7"/>
        <v>7.7142857142857135</v>
      </c>
    </row>
    <row r="32" spans="1:21" ht="13.5">
      <c r="A32" s="1" t="s">
        <v>51</v>
      </c>
      <c r="B32" t="s">
        <v>184</v>
      </c>
      <c r="C32">
        <v>52</v>
      </c>
      <c r="D32" s="3">
        <f t="shared" si="4"/>
        <v>3.7099236641221376</v>
      </c>
      <c r="E32">
        <v>5</v>
      </c>
      <c r="F32">
        <v>7</v>
      </c>
      <c r="G32">
        <v>1</v>
      </c>
      <c r="H32">
        <v>8</v>
      </c>
      <c r="I32" s="2">
        <f t="shared" si="5"/>
        <v>0.4166666666666667</v>
      </c>
      <c r="J32" s="7">
        <v>87.33333333333333</v>
      </c>
      <c r="K32">
        <v>0</v>
      </c>
      <c r="L32">
        <v>370</v>
      </c>
      <c r="M32">
        <v>88</v>
      </c>
      <c r="N32">
        <v>28</v>
      </c>
      <c r="O32">
        <v>13</v>
      </c>
      <c r="P32">
        <v>5</v>
      </c>
      <c r="Q32">
        <v>8</v>
      </c>
      <c r="R32">
        <v>37</v>
      </c>
      <c r="S32">
        <v>36</v>
      </c>
      <c r="T32" s="3">
        <f t="shared" si="6"/>
        <v>1.1564885496183206</v>
      </c>
      <c r="U32" s="3">
        <f t="shared" si="7"/>
        <v>2.885496183206107</v>
      </c>
    </row>
    <row r="33" spans="1:21" ht="13.5">
      <c r="A33" s="1" t="s">
        <v>58</v>
      </c>
      <c r="B33" t="s">
        <v>169</v>
      </c>
      <c r="C33">
        <v>4</v>
      </c>
      <c r="D33" s="3">
        <f t="shared" si="4"/>
        <v>6.352941176470588</v>
      </c>
      <c r="E33">
        <v>0</v>
      </c>
      <c r="F33">
        <v>1</v>
      </c>
      <c r="G33">
        <v>0</v>
      </c>
      <c r="H33">
        <v>0</v>
      </c>
      <c r="I33" s="2">
        <f t="shared" si="5"/>
        <v>0</v>
      </c>
      <c r="J33" s="7">
        <v>5.666666666666667</v>
      </c>
      <c r="K33">
        <v>0</v>
      </c>
      <c r="L33">
        <v>27</v>
      </c>
      <c r="M33">
        <v>10</v>
      </c>
      <c r="N33">
        <v>0</v>
      </c>
      <c r="O33">
        <v>1</v>
      </c>
      <c r="P33">
        <v>0</v>
      </c>
      <c r="Q33">
        <v>1</v>
      </c>
      <c r="R33">
        <v>4</v>
      </c>
      <c r="S33">
        <v>4</v>
      </c>
      <c r="T33" s="3">
        <f t="shared" si="6"/>
        <v>1.9411764705882353</v>
      </c>
      <c r="U33" s="3">
        <f t="shared" si="7"/>
        <v>0</v>
      </c>
    </row>
    <row r="34" spans="1:21" ht="13.5">
      <c r="A34" s="1" t="s">
        <v>52</v>
      </c>
      <c r="B34" t="s">
        <v>170</v>
      </c>
      <c r="C34">
        <v>38</v>
      </c>
      <c r="D34" s="3">
        <f t="shared" si="4"/>
        <v>4.643312101910828</v>
      </c>
      <c r="E34">
        <v>0</v>
      </c>
      <c r="F34">
        <v>3</v>
      </c>
      <c r="G34">
        <v>1</v>
      </c>
      <c r="H34">
        <v>8</v>
      </c>
      <c r="I34" s="2">
        <f t="shared" si="5"/>
        <v>0</v>
      </c>
      <c r="J34" s="7">
        <v>52.333333333333336</v>
      </c>
      <c r="K34">
        <v>0</v>
      </c>
      <c r="L34">
        <v>227</v>
      </c>
      <c r="M34">
        <v>57</v>
      </c>
      <c r="N34">
        <v>10</v>
      </c>
      <c r="O34">
        <v>15</v>
      </c>
      <c r="P34">
        <v>1</v>
      </c>
      <c r="Q34">
        <v>2</v>
      </c>
      <c r="R34">
        <v>28</v>
      </c>
      <c r="S34">
        <v>27</v>
      </c>
      <c r="T34" s="3">
        <f t="shared" si="6"/>
        <v>1.375796178343949</v>
      </c>
      <c r="U34" s="3">
        <f t="shared" si="7"/>
        <v>1.7197452229299361</v>
      </c>
    </row>
    <row r="35" spans="1:21" ht="13.5">
      <c r="A35" s="1" t="s">
        <v>66</v>
      </c>
      <c r="B35" t="s">
        <v>185</v>
      </c>
      <c r="C35">
        <v>56</v>
      </c>
      <c r="D35" s="3">
        <f t="shared" si="4"/>
        <v>4.432835820895523</v>
      </c>
      <c r="E35">
        <v>7</v>
      </c>
      <c r="F35">
        <v>4</v>
      </c>
      <c r="G35">
        <v>2</v>
      </c>
      <c r="H35">
        <v>4</v>
      </c>
      <c r="I35" s="2">
        <f t="shared" si="5"/>
        <v>0.6363636363636364</v>
      </c>
      <c r="J35" s="7">
        <v>89.33333333333333</v>
      </c>
      <c r="K35">
        <v>0</v>
      </c>
      <c r="L35">
        <v>390</v>
      </c>
      <c r="M35">
        <v>100</v>
      </c>
      <c r="N35">
        <v>33</v>
      </c>
      <c r="O35">
        <v>18</v>
      </c>
      <c r="P35">
        <v>1</v>
      </c>
      <c r="Q35">
        <v>11</v>
      </c>
      <c r="R35">
        <v>47</v>
      </c>
      <c r="S35">
        <v>44</v>
      </c>
      <c r="T35" s="3">
        <f t="shared" si="6"/>
        <v>1.3208955223880599</v>
      </c>
      <c r="U35" s="3">
        <f t="shared" si="7"/>
        <v>3.324626865671642</v>
      </c>
    </row>
    <row r="36" spans="1:21" ht="13.5">
      <c r="A36" s="1" t="s">
        <v>53</v>
      </c>
      <c r="B36" t="s">
        <v>186</v>
      </c>
      <c r="C36">
        <v>44</v>
      </c>
      <c r="D36" s="3">
        <f t="shared" si="4"/>
        <v>3.098360655737705</v>
      </c>
      <c r="E36">
        <v>0</v>
      </c>
      <c r="F36">
        <v>3</v>
      </c>
      <c r="G36">
        <v>25</v>
      </c>
      <c r="H36">
        <v>14</v>
      </c>
      <c r="I36" s="2">
        <f t="shared" si="5"/>
        <v>0</v>
      </c>
      <c r="J36" s="7">
        <v>40.666666666666664</v>
      </c>
      <c r="K36">
        <v>0</v>
      </c>
      <c r="L36">
        <v>178</v>
      </c>
      <c r="M36">
        <v>45</v>
      </c>
      <c r="N36">
        <v>7</v>
      </c>
      <c r="O36">
        <v>8</v>
      </c>
      <c r="P36">
        <v>1</v>
      </c>
      <c r="Q36">
        <v>1</v>
      </c>
      <c r="R36">
        <v>14</v>
      </c>
      <c r="S36">
        <v>14</v>
      </c>
      <c r="T36" s="3">
        <f t="shared" si="6"/>
        <v>1.3032786885245902</v>
      </c>
      <c r="U36" s="3">
        <f t="shared" si="7"/>
        <v>1.5491803278688525</v>
      </c>
    </row>
    <row r="37" spans="1:21" ht="13.5">
      <c r="A37" s="1" t="s">
        <v>49</v>
      </c>
      <c r="B37" t="s">
        <v>187</v>
      </c>
      <c r="C37" s="16" t="s">
        <v>55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</row>
    <row r="38" spans="1:21" ht="13.5">
      <c r="A38" s="1" t="s">
        <v>49</v>
      </c>
      <c r="B38" t="s">
        <v>142</v>
      </c>
      <c r="C38">
        <v>47</v>
      </c>
      <c r="D38" s="3">
        <f t="shared" si="4"/>
        <v>3.417721518987342</v>
      </c>
      <c r="E38">
        <v>4</v>
      </c>
      <c r="F38">
        <v>5</v>
      </c>
      <c r="G38">
        <v>13</v>
      </c>
      <c r="H38">
        <v>12</v>
      </c>
      <c r="I38" s="2">
        <f t="shared" si="5"/>
        <v>0.4444444444444444</v>
      </c>
      <c r="J38" s="7">
        <v>52.666666666666664</v>
      </c>
      <c r="K38">
        <v>0</v>
      </c>
      <c r="L38">
        <v>235</v>
      </c>
      <c r="M38">
        <v>60</v>
      </c>
      <c r="N38">
        <v>16</v>
      </c>
      <c r="O38">
        <v>12</v>
      </c>
      <c r="P38">
        <v>1</v>
      </c>
      <c r="Q38">
        <v>3</v>
      </c>
      <c r="R38">
        <v>21</v>
      </c>
      <c r="S38">
        <v>20</v>
      </c>
      <c r="T38" s="3">
        <f t="shared" si="6"/>
        <v>1.3670886075949367</v>
      </c>
      <c r="U38" s="3">
        <f t="shared" si="7"/>
        <v>2.7341772151898733</v>
      </c>
    </row>
    <row r="39" spans="1:21" ht="13.5">
      <c r="A39" s="1" t="s">
        <v>49</v>
      </c>
      <c r="B39" t="s">
        <v>139</v>
      </c>
      <c r="C39" s="16" t="s">
        <v>55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</row>
    <row r="40" spans="1:21" ht="13.5">
      <c r="A40" s="1" t="s">
        <v>49</v>
      </c>
      <c r="B40" t="s">
        <v>141</v>
      </c>
      <c r="C40" s="16" t="s">
        <v>55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</row>
  </sheetData>
  <sheetProtection/>
  <mergeCells count="7">
    <mergeCell ref="C18:S18"/>
    <mergeCell ref="C19:S19"/>
    <mergeCell ref="C20:S20"/>
    <mergeCell ref="C21:S21"/>
    <mergeCell ref="C39:U39"/>
    <mergeCell ref="C40:U40"/>
    <mergeCell ref="C37:U37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selection activeCell="C39" sqref="C39:U39"/>
    </sheetView>
  </sheetViews>
  <sheetFormatPr defaultColWidth="9.00390625" defaultRowHeight="13.5"/>
  <cols>
    <col min="1" max="1" width="5.25390625" style="0" bestFit="1" customWidth="1"/>
    <col min="2" max="2" width="21.00390625" style="0" bestFit="1" customWidth="1"/>
    <col min="3" max="8" width="5.25390625" style="0" bestFit="1" customWidth="1"/>
    <col min="9" max="9" width="5.25390625" style="0" customWidth="1"/>
    <col min="10" max="10" width="8.125" style="0" bestFit="1" customWidth="1"/>
    <col min="11" max="15" width="5.25390625" style="0" bestFit="1" customWidth="1"/>
    <col min="16" max="17" width="5.875" style="0" bestFit="1" customWidth="1"/>
    <col min="18" max="18" width="5.25390625" style="0" bestFit="1" customWidth="1"/>
    <col min="19" max="19" width="5.75390625" style="0" bestFit="1" customWidth="1"/>
    <col min="20" max="20" width="5.375" style="0" customWidth="1"/>
    <col min="21" max="21" width="6.75390625" style="0" customWidth="1"/>
  </cols>
  <sheetData>
    <row r="1" spans="1:19" ht="13.5">
      <c r="A1" t="s">
        <v>0</v>
      </c>
      <c r="C1" t="s">
        <v>12</v>
      </c>
      <c r="D1" t="s">
        <v>2</v>
      </c>
      <c r="E1" t="s">
        <v>3</v>
      </c>
      <c r="F1" t="s">
        <v>4</v>
      </c>
      <c r="G1" t="s">
        <v>26</v>
      </c>
      <c r="H1" t="s">
        <v>5</v>
      </c>
      <c r="I1" t="s">
        <v>6</v>
      </c>
      <c r="J1" t="s">
        <v>56</v>
      </c>
      <c r="K1" t="s">
        <v>23</v>
      </c>
      <c r="L1" t="s">
        <v>7</v>
      </c>
      <c r="M1" t="s">
        <v>8</v>
      </c>
      <c r="N1" t="s">
        <v>9</v>
      </c>
      <c r="O1" t="s">
        <v>10</v>
      </c>
      <c r="P1" t="s">
        <v>11</v>
      </c>
      <c r="Q1" t="s">
        <v>24</v>
      </c>
      <c r="R1" t="s">
        <v>25</v>
      </c>
      <c r="S1" t="s">
        <v>13</v>
      </c>
    </row>
    <row r="2" spans="1:19" ht="13.5">
      <c r="A2">
        <v>1</v>
      </c>
      <c r="B2" t="s">
        <v>151</v>
      </c>
      <c r="C2">
        <v>143</v>
      </c>
      <c r="D2" s="2">
        <f aca="true" t="shared" si="0" ref="D2:D21">F2/E2</f>
        <v>0.24836601307189543</v>
      </c>
      <c r="E2">
        <v>612</v>
      </c>
      <c r="F2">
        <v>152</v>
      </c>
      <c r="G2">
        <v>25</v>
      </c>
      <c r="H2">
        <v>62</v>
      </c>
      <c r="I2" s="2">
        <f aca="true" t="shared" si="1" ref="I2:I21">(F2+K2)/(E2+K2+N2)</f>
        <v>0.29770992366412213</v>
      </c>
      <c r="J2">
        <v>263</v>
      </c>
      <c r="K2">
        <v>43</v>
      </c>
      <c r="L2">
        <v>66</v>
      </c>
      <c r="M2">
        <v>0</v>
      </c>
      <c r="N2">
        <v>0</v>
      </c>
      <c r="O2">
        <v>16</v>
      </c>
      <c r="P2" s="13">
        <v>15</v>
      </c>
      <c r="Q2" s="2">
        <v>0.279</v>
      </c>
      <c r="R2" s="2">
        <f aca="true" t="shared" si="2" ref="R2:R21">J2/E2</f>
        <v>0.4297385620915033</v>
      </c>
      <c r="S2" s="2">
        <f aca="true" t="shared" si="3" ref="S2:S21">I2+R2</f>
        <v>0.7274484857556254</v>
      </c>
    </row>
    <row r="3" spans="1:19" ht="13.5">
      <c r="A3">
        <v>2</v>
      </c>
      <c r="B3" t="s">
        <v>120</v>
      </c>
      <c r="C3">
        <v>141</v>
      </c>
      <c r="D3" s="2">
        <f t="shared" si="0"/>
        <v>0.26842105263157895</v>
      </c>
      <c r="E3">
        <v>570</v>
      </c>
      <c r="F3">
        <v>153</v>
      </c>
      <c r="G3">
        <v>6</v>
      </c>
      <c r="H3">
        <v>43</v>
      </c>
      <c r="I3" s="2">
        <f t="shared" si="1"/>
        <v>0.33386581469648563</v>
      </c>
      <c r="J3">
        <v>224</v>
      </c>
      <c r="K3">
        <v>56</v>
      </c>
      <c r="L3">
        <v>40</v>
      </c>
      <c r="M3">
        <v>0</v>
      </c>
      <c r="N3">
        <v>0</v>
      </c>
      <c r="O3">
        <v>7</v>
      </c>
      <c r="P3" s="13">
        <v>5</v>
      </c>
      <c r="Q3" s="2">
        <v>0.314</v>
      </c>
      <c r="R3" s="2">
        <f t="shared" si="2"/>
        <v>0.3929824561403509</v>
      </c>
      <c r="S3" s="2">
        <f t="shared" si="3"/>
        <v>0.7268482708368365</v>
      </c>
    </row>
    <row r="4" spans="1:19" ht="13.5">
      <c r="A4">
        <v>3</v>
      </c>
      <c r="B4" t="s">
        <v>118</v>
      </c>
      <c r="C4">
        <v>142</v>
      </c>
      <c r="D4" s="2">
        <f t="shared" si="0"/>
        <v>0.28159645232815966</v>
      </c>
      <c r="E4">
        <v>451</v>
      </c>
      <c r="F4">
        <v>127</v>
      </c>
      <c r="G4">
        <v>0</v>
      </c>
      <c r="H4">
        <v>37</v>
      </c>
      <c r="I4" s="2">
        <f t="shared" si="1"/>
        <v>0.32217573221757323</v>
      </c>
      <c r="J4">
        <v>179</v>
      </c>
      <c r="K4">
        <v>27</v>
      </c>
      <c r="L4">
        <v>40</v>
      </c>
      <c r="M4">
        <v>0</v>
      </c>
      <c r="N4">
        <v>0</v>
      </c>
      <c r="O4">
        <v>5</v>
      </c>
      <c r="P4" s="13">
        <v>3</v>
      </c>
      <c r="Q4" s="2">
        <v>0.345</v>
      </c>
      <c r="R4" s="2">
        <f t="shared" si="2"/>
        <v>0.3968957871396896</v>
      </c>
      <c r="S4" s="2">
        <f t="shared" si="3"/>
        <v>0.7190715193572628</v>
      </c>
    </row>
    <row r="5" spans="1:19" ht="13.5">
      <c r="A5">
        <v>4</v>
      </c>
      <c r="B5" t="s">
        <v>174</v>
      </c>
      <c r="C5">
        <v>144</v>
      </c>
      <c r="D5" s="2">
        <f t="shared" si="0"/>
        <v>0.25752508361204013</v>
      </c>
      <c r="E5">
        <v>598</v>
      </c>
      <c r="F5">
        <v>154</v>
      </c>
      <c r="G5">
        <v>36</v>
      </c>
      <c r="H5">
        <v>124</v>
      </c>
      <c r="I5" s="2">
        <f t="shared" si="1"/>
        <v>0.27479674796747966</v>
      </c>
      <c r="J5">
        <v>299</v>
      </c>
      <c r="K5">
        <v>15</v>
      </c>
      <c r="L5">
        <v>77</v>
      </c>
      <c r="M5">
        <v>0</v>
      </c>
      <c r="N5">
        <v>2</v>
      </c>
      <c r="O5">
        <v>5</v>
      </c>
      <c r="P5" s="13">
        <v>8</v>
      </c>
      <c r="Q5" s="2">
        <v>0.297</v>
      </c>
      <c r="R5" s="2">
        <f t="shared" si="2"/>
        <v>0.5</v>
      </c>
      <c r="S5" s="2">
        <f t="shared" si="3"/>
        <v>0.7747967479674797</v>
      </c>
    </row>
    <row r="6" spans="1:19" ht="13.5">
      <c r="A6">
        <v>5</v>
      </c>
      <c r="B6" t="s">
        <v>116</v>
      </c>
      <c r="C6">
        <v>21</v>
      </c>
      <c r="D6" s="2">
        <f t="shared" si="0"/>
        <v>0.2891566265060241</v>
      </c>
      <c r="E6">
        <v>83</v>
      </c>
      <c r="F6">
        <v>24</v>
      </c>
      <c r="G6">
        <v>4</v>
      </c>
      <c r="H6">
        <v>17</v>
      </c>
      <c r="I6" s="2">
        <f t="shared" si="1"/>
        <v>0.3877551020408163</v>
      </c>
      <c r="J6">
        <v>46</v>
      </c>
      <c r="K6">
        <v>14</v>
      </c>
      <c r="L6">
        <v>7</v>
      </c>
      <c r="M6">
        <v>0</v>
      </c>
      <c r="N6">
        <v>1</v>
      </c>
      <c r="O6">
        <v>0</v>
      </c>
      <c r="P6" s="13">
        <v>0</v>
      </c>
      <c r="Q6" s="2">
        <v>0.368</v>
      </c>
      <c r="R6" s="2">
        <f t="shared" si="2"/>
        <v>0.5542168674698795</v>
      </c>
      <c r="S6" s="2">
        <f t="shared" si="3"/>
        <v>0.9419719695106958</v>
      </c>
    </row>
    <row r="7" spans="1:19" ht="13.5">
      <c r="A7">
        <v>6</v>
      </c>
      <c r="B7" t="s">
        <v>117</v>
      </c>
      <c r="C7">
        <v>142</v>
      </c>
      <c r="D7" s="2">
        <f t="shared" si="0"/>
        <v>0.26362038664323373</v>
      </c>
      <c r="E7">
        <v>569</v>
      </c>
      <c r="F7">
        <v>150</v>
      </c>
      <c r="G7">
        <v>41</v>
      </c>
      <c r="H7">
        <v>111</v>
      </c>
      <c r="I7" s="2">
        <f t="shared" si="1"/>
        <v>0.2859560067681895</v>
      </c>
      <c r="J7">
        <v>305</v>
      </c>
      <c r="K7">
        <v>19</v>
      </c>
      <c r="L7">
        <v>64</v>
      </c>
      <c r="M7">
        <v>0</v>
      </c>
      <c r="N7">
        <v>3</v>
      </c>
      <c r="O7">
        <v>6</v>
      </c>
      <c r="P7" s="13">
        <v>30</v>
      </c>
      <c r="Q7" s="2">
        <v>0.295</v>
      </c>
      <c r="R7" s="2">
        <f t="shared" si="2"/>
        <v>0.5360281195079086</v>
      </c>
      <c r="S7" s="2">
        <f t="shared" si="3"/>
        <v>0.8219841262760981</v>
      </c>
    </row>
    <row r="8" spans="1:19" ht="13.5">
      <c r="A8">
        <v>7</v>
      </c>
      <c r="B8" t="s">
        <v>128</v>
      </c>
      <c r="C8">
        <v>142</v>
      </c>
      <c r="D8" s="2">
        <f t="shared" si="0"/>
        <v>0.23822714681440443</v>
      </c>
      <c r="E8">
        <v>361</v>
      </c>
      <c r="F8">
        <v>86</v>
      </c>
      <c r="G8">
        <v>3</v>
      </c>
      <c r="H8">
        <v>19</v>
      </c>
      <c r="I8" s="2">
        <f t="shared" si="1"/>
        <v>0.2717678100263852</v>
      </c>
      <c r="J8">
        <v>115</v>
      </c>
      <c r="K8">
        <v>17</v>
      </c>
      <c r="L8">
        <v>44</v>
      </c>
      <c r="M8">
        <v>15</v>
      </c>
      <c r="N8">
        <v>1</v>
      </c>
      <c r="O8">
        <v>6</v>
      </c>
      <c r="P8" s="13">
        <v>4</v>
      </c>
      <c r="Q8" s="2">
        <v>0.224</v>
      </c>
      <c r="R8" s="2">
        <f t="shared" si="2"/>
        <v>0.3185595567867036</v>
      </c>
      <c r="S8" s="2">
        <f t="shared" si="3"/>
        <v>0.5903273668130888</v>
      </c>
    </row>
    <row r="9" spans="1:19" ht="13.5">
      <c r="A9">
        <v>8</v>
      </c>
      <c r="B9" t="s">
        <v>188</v>
      </c>
      <c r="C9">
        <v>13</v>
      </c>
      <c r="D9" s="2">
        <f t="shared" si="0"/>
        <v>0.2962962962962963</v>
      </c>
      <c r="E9">
        <v>54</v>
      </c>
      <c r="F9">
        <v>16</v>
      </c>
      <c r="G9">
        <v>0</v>
      </c>
      <c r="H9">
        <v>1</v>
      </c>
      <c r="I9" s="2">
        <f t="shared" si="1"/>
        <v>0.3333333333333333</v>
      </c>
      <c r="J9">
        <v>21</v>
      </c>
      <c r="K9">
        <v>3</v>
      </c>
      <c r="L9">
        <v>11</v>
      </c>
      <c r="M9">
        <v>4</v>
      </c>
      <c r="N9">
        <v>0</v>
      </c>
      <c r="O9">
        <v>1</v>
      </c>
      <c r="P9" s="13">
        <v>0</v>
      </c>
      <c r="Q9" s="2">
        <v>0.111</v>
      </c>
      <c r="R9" s="2">
        <f t="shared" si="2"/>
        <v>0.3888888888888889</v>
      </c>
      <c r="S9" s="2">
        <f t="shared" si="3"/>
        <v>0.7222222222222222</v>
      </c>
    </row>
    <row r="10" spans="1:19" ht="13.5">
      <c r="A10" s="1" t="s">
        <v>1</v>
      </c>
      <c r="B10" t="s">
        <v>178</v>
      </c>
      <c r="C10">
        <v>120</v>
      </c>
      <c r="D10" s="2">
        <f t="shared" si="0"/>
        <v>0.1986754966887417</v>
      </c>
      <c r="E10">
        <v>151</v>
      </c>
      <c r="F10">
        <v>30</v>
      </c>
      <c r="G10">
        <v>2</v>
      </c>
      <c r="H10">
        <v>10</v>
      </c>
      <c r="I10" s="2">
        <f t="shared" si="1"/>
        <v>0.23417721518987342</v>
      </c>
      <c r="J10">
        <v>40</v>
      </c>
      <c r="K10">
        <v>7</v>
      </c>
      <c r="L10">
        <v>25</v>
      </c>
      <c r="M10">
        <v>0</v>
      </c>
      <c r="N10">
        <v>0</v>
      </c>
      <c r="O10">
        <v>0</v>
      </c>
      <c r="P10" s="13">
        <v>1</v>
      </c>
      <c r="Q10" s="2">
        <v>0.2</v>
      </c>
      <c r="R10" s="2">
        <f t="shared" si="2"/>
        <v>0.26490066225165565</v>
      </c>
      <c r="S10" s="2">
        <f t="shared" si="3"/>
        <v>0.4990778774415291</v>
      </c>
    </row>
    <row r="11" spans="1:19" ht="13.5">
      <c r="A11" s="1" t="s">
        <v>1</v>
      </c>
      <c r="B11" t="s">
        <v>189</v>
      </c>
      <c r="C11">
        <v>138</v>
      </c>
      <c r="D11" s="2">
        <f t="shared" si="0"/>
        <v>0.27900552486187846</v>
      </c>
      <c r="E11">
        <v>362</v>
      </c>
      <c r="F11">
        <v>101</v>
      </c>
      <c r="G11">
        <v>11</v>
      </c>
      <c r="H11">
        <v>42</v>
      </c>
      <c r="I11" s="2">
        <f t="shared" si="1"/>
        <v>0.2907608695652174</v>
      </c>
      <c r="J11">
        <v>156</v>
      </c>
      <c r="K11">
        <v>6</v>
      </c>
      <c r="L11">
        <v>60</v>
      </c>
      <c r="M11">
        <v>7</v>
      </c>
      <c r="N11">
        <v>0</v>
      </c>
      <c r="O11">
        <v>0</v>
      </c>
      <c r="P11" s="13">
        <v>3</v>
      </c>
      <c r="Q11" s="2">
        <v>0.287</v>
      </c>
      <c r="R11" s="2">
        <f t="shared" si="2"/>
        <v>0.430939226519337</v>
      </c>
      <c r="S11" s="2">
        <f t="shared" si="3"/>
        <v>0.7217000960845544</v>
      </c>
    </row>
    <row r="12" spans="1:19" ht="13.5">
      <c r="A12" s="1" t="s">
        <v>1</v>
      </c>
      <c r="B12" t="s">
        <v>126</v>
      </c>
      <c r="C12">
        <v>78</v>
      </c>
      <c r="D12" s="2">
        <f t="shared" si="0"/>
        <v>0.3157894736842105</v>
      </c>
      <c r="E12">
        <v>76</v>
      </c>
      <c r="F12">
        <v>24</v>
      </c>
      <c r="G12">
        <v>1</v>
      </c>
      <c r="H12">
        <v>9</v>
      </c>
      <c r="I12" s="2">
        <f t="shared" si="1"/>
        <v>0.3333333333333333</v>
      </c>
      <c r="J12">
        <v>37</v>
      </c>
      <c r="K12">
        <v>2</v>
      </c>
      <c r="L12">
        <v>6</v>
      </c>
      <c r="M12">
        <v>1</v>
      </c>
      <c r="N12">
        <v>0</v>
      </c>
      <c r="O12">
        <v>0</v>
      </c>
      <c r="P12" s="13">
        <v>0</v>
      </c>
      <c r="Q12" s="2">
        <v>0.25</v>
      </c>
      <c r="R12" s="2">
        <f t="shared" si="2"/>
        <v>0.4868421052631579</v>
      </c>
      <c r="S12" s="2">
        <f t="shared" si="3"/>
        <v>0.8201754385964912</v>
      </c>
    </row>
    <row r="13" spans="1:19" ht="13.5">
      <c r="A13" s="1" t="s">
        <v>1</v>
      </c>
      <c r="B13" t="s">
        <v>130</v>
      </c>
      <c r="C13">
        <v>105</v>
      </c>
      <c r="D13" s="2">
        <f t="shared" si="0"/>
        <v>0.30973451327433627</v>
      </c>
      <c r="E13">
        <v>113</v>
      </c>
      <c r="F13">
        <v>35</v>
      </c>
      <c r="G13">
        <v>2</v>
      </c>
      <c r="H13">
        <v>11</v>
      </c>
      <c r="I13" s="2">
        <f t="shared" si="1"/>
        <v>0.3416666666666667</v>
      </c>
      <c r="J13">
        <v>43</v>
      </c>
      <c r="K13">
        <v>6</v>
      </c>
      <c r="L13">
        <v>15</v>
      </c>
      <c r="M13">
        <v>6</v>
      </c>
      <c r="N13">
        <v>1</v>
      </c>
      <c r="O13">
        <v>0</v>
      </c>
      <c r="P13" s="13">
        <v>0</v>
      </c>
      <c r="Q13" s="2">
        <v>0.393</v>
      </c>
      <c r="R13" s="2">
        <f t="shared" si="2"/>
        <v>0.3805309734513274</v>
      </c>
      <c r="S13" s="2">
        <f t="shared" si="3"/>
        <v>0.7221976401179941</v>
      </c>
    </row>
    <row r="14" spans="1:19" ht="13.5">
      <c r="A14" s="1" t="s">
        <v>1</v>
      </c>
      <c r="B14" t="s">
        <v>125</v>
      </c>
      <c r="C14">
        <v>108</v>
      </c>
      <c r="D14" s="2">
        <f t="shared" si="0"/>
        <v>0.3333333333333333</v>
      </c>
      <c r="E14">
        <v>99</v>
      </c>
      <c r="F14">
        <v>33</v>
      </c>
      <c r="G14">
        <v>0</v>
      </c>
      <c r="H14">
        <v>9</v>
      </c>
      <c r="I14" s="2">
        <f t="shared" si="1"/>
        <v>0.3944954128440367</v>
      </c>
      <c r="J14">
        <v>43</v>
      </c>
      <c r="K14">
        <v>10</v>
      </c>
      <c r="L14">
        <v>14</v>
      </c>
      <c r="M14">
        <v>2</v>
      </c>
      <c r="N14">
        <v>0</v>
      </c>
      <c r="O14">
        <v>2</v>
      </c>
      <c r="P14" s="13">
        <v>1</v>
      </c>
      <c r="Q14" s="2">
        <v>0.261</v>
      </c>
      <c r="R14" s="2">
        <f t="shared" si="2"/>
        <v>0.43434343434343436</v>
      </c>
      <c r="S14" s="2">
        <f t="shared" si="3"/>
        <v>0.828838847187471</v>
      </c>
    </row>
    <row r="15" spans="1:19" ht="13.5">
      <c r="A15" s="1" t="s">
        <v>1</v>
      </c>
      <c r="B15" t="s">
        <v>158</v>
      </c>
      <c r="C15">
        <v>113</v>
      </c>
      <c r="D15" s="2">
        <f t="shared" si="0"/>
        <v>0.25675675675675674</v>
      </c>
      <c r="E15">
        <v>148</v>
      </c>
      <c r="F15">
        <v>38</v>
      </c>
      <c r="G15">
        <v>4</v>
      </c>
      <c r="H15">
        <v>15</v>
      </c>
      <c r="I15" s="2">
        <f t="shared" si="1"/>
        <v>0.3373493975903614</v>
      </c>
      <c r="J15">
        <v>56</v>
      </c>
      <c r="K15">
        <v>18</v>
      </c>
      <c r="L15">
        <v>19</v>
      </c>
      <c r="M15">
        <v>5</v>
      </c>
      <c r="N15">
        <v>0</v>
      </c>
      <c r="O15">
        <v>0</v>
      </c>
      <c r="P15" s="13">
        <v>3</v>
      </c>
      <c r="Q15" s="2">
        <v>0.179</v>
      </c>
      <c r="R15" s="2">
        <f t="shared" si="2"/>
        <v>0.3783783783783784</v>
      </c>
      <c r="S15" s="2">
        <f t="shared" si="3"/>
        <v>0.7157277759687398</v>
      </c>
    </row>
    <row r="16" spans="1:19" ht="13.5">
      <c r="A16" s="1" t="s">
        <v>1</v>
      </c>
      <c r="B16" t="s">
        <v>132</v>
      </c>
      <c r="C16">
        <v>81</v>
      </c>
      <c r="D16" s="2">
        <f t="shared" si="0"/>
        <v>0.26618705035971224</v>
      </c>
      <c r="E16">
        <v>139</v>
      </c>
      <c r="F16">
        <v>37</v>
      </c>
      <c r="G16">
        <v>0</v>
      </c>
      <c r="H16">
        <v>17</v>
      </c>
      <c r="I16" s="2">
        <f t="shared" si="1"/>
        <v>0.2916666666666667</v>
      </c>
      <c r="J16">
        <v>45</v>
      </c>
      <c r="K16">
        <v>5</v>
      </c>
      <c r="L16">
        <v>18</v>
      </c>
      <c r="M16">
        <v>7</v>
      </c>
      <c r="N16">
        <v>0</v>
      </c>
      <c r="O16">
        <v>1</v>
      </c>
      <c r="P16" s="13">
        <v>0</v>
      </c>
      <c r="Q16" s="2">
        <v>0.538</v>
      </c>
      <c r="R16" s="2">
        <f t="shared" si="2"/>
        <v>0.3237410071942446</v>
      </c>
      <c r="S16" s="2">
        <f t="shared" si="3"/>
        <v>0.6154076738609113</v>
      </c>
    </row>
    <row r="17" spans="1:19" ht="13.5">
      <c r="A17" s="1" t="s">
        <v>1</v>
      </c>
      <c r="B17" t="s">
        <v>133</v>
      </c>
      <c r="C17">
        <v>64</v>
      </c>
      <c r="D17" s="2">
        <f t="shared" si="0"/>
        <v>0.3375</v>
      </c>
      <c r="E17">
        <v>80</v>
      </c>
      <c r="F17">
        <v>27</v>
      </c>
      <c r="G17">
        <v>0</v>
      </c>
      <c r="H17">
        <v>4</v>
      </c>
      <c r="I17" s="2">
        <f t="shared" si="1"/>
        <v>0.3375</v>
      </c>
      <c r="J17">
        <v>33</v>
      </c>
      <c r="K17">
        <v>0</v>
      </c>
      <c r="L17">
        <v>4</v>
      </c>
      <c r="M17">
        <v>1</v>
      </c>
      <c r="N17">
        <v>0</v>
      </c>
      <c r="O17">
        <v>0</v>
      </c>
      <c r="P17" s="13">
        <v>1</v>
      </c>
      <c r="Q17" s="2">
        <v>0.333</v>
      </c>
      <c r="R17" s="2">
        <f t="shared" si="2"/>
        <v>0.4125</v>
      </c>
      <c r="S17" s="2">
        <f t="shared" si="3"/>
        <v>0.75</v>
      </c>
    </row>
    <row r="18" spans="1:19" ht="13.5">
      <c r="A18" s="1" t="s">
        <v>49</v>
      </c>
      <c r="B18" t="s">
        <v>190</v>
      </c>
      <c r="C18" s="16" t="s">
        <v>54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</row>
    <row r="19" spans="1:19" ht="13.5">
      <c r="A19" s="1" t="s">
        <v>49</v>
      </c>
      <c r="B19" t="s">
        <v>191</v>
      </c>
      <c r="C19" s="16" t="s">
        <v>54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</row>
    <row r="20" spans="1:19" ht="13.5">
      <c r="A20" s="1" t="s">
        <v>49</v>
      </c>
      <c r="B20" t="s">
        <v>131</v>
      </c>
      <c r="C20">
        <v>69</v>
      </c>
      <c r="D20" s="2">
        <f t="shared" si="0"/>
        <v>0.1956521739130435</v>
      </c>
      <c r="E20">
        <v>46</v>
      </c>
      <c r="F20">
        <v>9</v>
      </c>
      <c r="G20">
        <v>0</v>
      </c>
      <c r="H20">
        <v>2</v>
      </c>
      <c r="I20" s="2">
        <f t="shared" si="1"/>
        <v>0.1956521739130435</v>
      </c>
      <c r="J20">
        <v>9</v>
      </c>
      <c r="K20">
        <v>0</v>
      </c>
      <c r="L20">
        <v>4</v>
      </c>
      <c r="M20">
        <v>2</v>
      </c>
      <c r="N20">
        <v>0</v>
      </c>
      <c r="O20">
        <v>1</v>
      </c>
      <c r="P20" s="15">
        <v>1</v>
      </c>
      <c r="Q20" s="2">
        <v>0.222</v>
      </c>
      <c r="R20" s="2">
        <f t="shared" si="2"/>
        <v>0.1956521739130435</v>
      </c>
      <c r="S20" s="2">
        <f t="shared" si="3"/>
        <v>0.391304347826087</v>
      </c>
    </row>
    <row r="21" spans="1:19" ht="13.5">
      <c r="A21" s="1" t="s">
        <v>49</v>
      </c>
      <c r="B21" t="s">
        <v>124</v>
      </c>
      <c r="C21">
        <v>75</v>
      </c>
      <c r="D21" s="2">
        <f t="shared" si="0"/>
        <v>0.27941176470588236</v>
      </c>
      <c r="E21">
        <v>68</v>
      </c>
      <c r="F21">
        <v>19</v>
      </c>
      <c r="G21">
        <v>0</v>
      </c>
      <c r="H21">
        <v>10</v>
      </c>
      <c r="I21" s="2">
        <f t="shared" si="1"/>
        <v>0.3466666666666667</v>
      </c>
      <c r="J21">
        <v>25</v>
      </c>
      <c r="K21">
        <v>7</v>
      </c>
      <c r="L21">
        <v>8</v>
      </c>
      <c r="M21">
        <v>2</v>
      </c>
      <c r="N21">
        <v>0</v>
      </c>
      <c r="O21">
        <v>2</v>
      </c>
      <c r="P21" s="15">
        <v>0</v>
      </c>
      <c r="Q21" s="2">
        <v>0.474</v>
      </c>
      <c r="R21" s="2">
        <f t="shared" si="2"/>
        <v>0.36764705882352944</v>
      </c>
      <c r="S21" s="2">
        <f t="shared" si="3"/>
        <v>0.7143137254901961</v>
      </c>
    </row>
    <row r="24" spans="1:21" ht="13.5">
      <c r="A24" s="1" t="s">
        <v>14</v>
      </c>
      <c r="C24" t="s">
        <v>12</v>
      </c>
      <c r="D24" t="s">
        <v>27</v>
      </c>
      <c r="E24" t="s">
        <v>15</v>
      </c>
      <c r="F24" t="s">
        <v>16</v>
      </c>
      <c r="G24" t="s">
        <v>17</v>
      </c>
      <c r="H24" t="s">
        <v>18</v>
      </c>
      <c r="I24" t="s">
        <v>19</v>
      </c>
      <c r="J24" t="s">
        <v>20</v>
      </c>
      <c r="K24" t="s">
        <v>21</v>
      </c>
      <c r="L24" t="s">
        <v>57</v>
      </c>
      <c r="M24" t="s">
        <v>22</v>
      </c>
      <c r="N24" t="s">
        <v>29</v>
      </c>
      <c r="O24" t="s">
        <v>28</v>
      </c>
      <c r="P24" t="s">
        <v>30</v>
      </c>
      <c r="Q24" t="s">
        <v>31</v>
      </c>
      <c r="R24" t="s">
        <v>32</v>
      </c>
      <c r="S24" t="s">
        <v>33</v>
      </c>
      <c r="T24" t="s">
        <v>47</v>
      </c>
      <c r="U24" t="s">
        <v>48</v>
      </c>
    </row>
    <row r="25" spans="1:21" ht="13.5">
      <c r="A25" s="1" t="s">
        <v>50</v>
      </c>
      <c r="B25" t="s">
        <v>135</v>
      </c>
      <c r="C25">
        <v>29</v>
      </c>
      <c r="D25" s="3">
        <f aca="true" t="shared" si="4" ref="D25:D37">S25/J25*9</f>
        <v>3.835227272727273</v>
      </c>
      <c r="E25">
        <v>10</v>
      </c>
      <c r="F25">
        <v>13</v>
      </c>
      <c r="G25">
        <v>0</v>
      </c>
      <c r="H25">
        <v>0</v>
      </c>
      <c r="I25" s="2">
        <f aca="true" t="shared" si="5" ref="I25:I37">E25/(E25+F25)</f>
        <v>0.43478260869565216</v>
      </c>
      <c r="J25" s="7">
        <v>176</v>
      </c>
      <c r="K25">
        <v>2</v>
      </c>
      <c r="L25">
        <v>742</v>
      </c>
      <c r="M25">
        <v>174</v>
      </c>
      <c r="N25">
        <v>133</v>
      </c>
      <c r="O25">
        <v>37</v>
      </c>
      <c r="P25">
        <v>4</v>
      </c>
      <c r="Q25">
        <v>17</v>
      </c>
      <c r="R25">
        <v>77</v>
      </c>
      <c r="S25">
        <v>75</v>
      </c>
      <c r="T25" s="3">
        <f aca="true" t="shared" si="6" ref="T25:T37">(M25+O25)/J25</f>
        <v>1.1988636363636365</v>
      </c>
      <c r="U25" s="3">
        <f aca="true" t="shared" si="7" ref="U25:U37">N25/J25*9</f>
        <v>6.801136363636364</v>
      </c>
    </row>
    <row r="26" spans="1:21" ht="13.5">
      <c r="A26" s="1" t="s">
        <v>50</v>
      </c>
      <c r="B26" t="s">
        <v>192</v>
      </c>
      <c r="C26">
        <v>28</v>
      </c>
      <c r="D26" s="3">
        <f t="shared" si="4"/>
        <v>3.147239263803681</v>
      </c>
      <c r="E26">
        <v>10</v>
      </c>
      <c r="F26">
        <v>7</v>
      </c>
      <c r="G26">
        <v>0</v>
      </c>
      <c r="H26">
        <v>0</v>
      </c>
      <c r="I26" s="2">
        <f t="shared" si="5"/>
        <v>0.5882352941176471</v>
      </c>
      <c r="J26" s="7">
        <v>163</v>
      </c>
      <c r="K26">
        <v>3</v>
      </c>
      <c r="L26">
        <v>662</v>
      </c>
      <c r="M26">
        <v>131</v>
      </c>
      <c r="N26">
        <v>86</v>
      </c>
      <c r="O26">
        <v>34</v>
      </c>
      <c r="P26">
        <v>3</v>
      </c>
      <c r="Q26">
        <v>11</v>
      </c>
      <c r="R26">
        <v>61</v>
      </c>
      <c r="S26">
        <v>57</v>
      </c>
      <c r="T26" s="3">
        <f t="shared" si="6"/>
        <v>1.0122699386503067</v>
      </c>
      <c r="U26" s="3">
        <f t="shared" si="7"/>
        <v>4.748466257668711</v>
      </c>
    </row>
    <row r="27" spans="1:21" ht="13.5">
      <c r="A27" s="1" t="s">
        <v>50</v>
      </c>
      <c r="B27" t="s">
        <v>193</v>
      </c>
      <c r="C27">
        <v>28</v>
      </c>
      <c r="D27" s="3">
        <f t="shared" si="4"/>
        <v>4.774066797642437</v>
      </c>
      <c r="E27">
        <v>11</v>
      </c>
      <c r="F27">
        <v>15</v>
      </c>
      <c r="G27">
        <v>0</v>
      </c>
      <c r="H27">
        <v>0</v>
      </c>
      <c r="I27" s="2">
        <f t="shared" si="5"/>
        <v>0.4230769230769231</v>
      </c>
      <c r="J27" s="7">
        <v>169.66666666666666</v>
      </c>
      <c r="K27">
        <v>1</v>
      </c>
      <c r="L27">
        <v>737</v>
      </c>
      <c r="M27">
        <v>160</v>
      </c>
      <c r="N27">
        <v>99</v>
      </c>
      <c r="O27">
        <v>59</v>
      </c>
      <c r="P27">
        <v>6</v>
      </c>
      <c r="Q27">
        <v>19</v>
      </c>
      <c r="R27">
        <v>91</v>
      </c>
      <c r="S27">
        <v>90</v>
      </c>
      <c r="T27" s="3">
        <f t="shared" si="6"/>
        <v>1.2907662082514735</v>
      </c>
      <c r="U27" s="3">
        <f t="shared" si="7"/>
        <v>5.251473477406679</v>
      </c>
    </row>
    <row r="28" spans="1:21" ht="13.5">
      <c r="A28" s="1" t="s">
        <v>50</v>
      </c>
      <c r="B28" t="s">
        <v>144</v>
      </c>
      <c r="C28">
        <v>28</v>
      </c>
      <c r="D28" s="3">
        <f t="shared" si="4"/>
        <v>4.243735763097949</v>
      </c>
      <c r="E28">
        <v>9</v>
      </c>
      <c r="F28">
        <v>14</v>
      </c>
      <c r="G28">
        <v>0</v>
      </c>
      <c r="H28">
        <v>0</v>
      </c>
      <c r="I28" s="2">
        <f t="shared" si="5"/>
        <v>0.391304347826087</v>
      </c>
      <c r="J28" s="7">
        <v>146.33333333333334</v>
      </c>
      <c r="K28">
        <v>4</v>
      </c>
      <c r="L28">
        <v>617</v>
      </c>
      <c r="M28">
        <v>146</v>
      </c>
      <c r="N28">
        <v>95</v>
      </c>
      <c r="O28">
        <v>26</v>
      </c>
      <c r="P28">
        <v>3</v>
      </c>
      <c r="Q28">
        <v>14</v>
      </c>
      <c r="R28">
        <v>72</v>
      </c>
      <c r="S28">
        <v>69</v>
      </c>
      <c r="T28" s="3">
        <f t="shared" si="6"/>
        <v>1.1753986332574031</v>
      </c>
      <c r="U28" s="3">
        <f t="shared" si="7"/>
        <v>5.8428246013667415</v>
      </c>
    </row>
    <row r="29" spans="1:21" ht="13.5">
      <c r="A29" s="1" t="s">
        <v>51</v>
      </c>
      <c r="B29" t="s">
        <v>139</v>
      </c>
      <c r="C29">
        <v>42</v>
      </c>
      <c r="D29" s="3">
        <f t="shared" si="4"/>
        <v>4.3259668508287294</v>
      </c>
      <c r="E29">
        <v>4</v>
      </c>
      <c r="F29">
        <v>1</v>
      </c>
      <c r="G29">
        <v>0</v>
      </c>
      <c r="H29">
        <v>6</v>
      </c>
      <c r="I29" s="2">
        <f t="shared" si="5"/>
        <v>0.8</v>
      </c>
      <c r="J29" s="7">
        <v>60.333333333333336</v>
      </c>
      <c r="K29">
        <v>0</v>
      </c>
      <c r="L29">
        <v>277</v>
      </c>
      <c r="M29">
        <v>68</v>
      </c>
      <c r="N29">
        <v>20</v>
      </c>
      <c r="O29">
        <v>19</v>
      </c>
      <c r="P29">
        <v>2</v>
      </c>
      <c r="Q29">
        <v>5</v>
      </c>
      <c r="R29">
        <v>29</v>
      </c>
      <c r="S29">
        <v>29</v>
      </c>
      <c r="T29" s="3">
        <f t="shared" si="6"/>
        <v>1.441988950276243</v>
      </c>
      <c r="U29" s="3">
        <f t="shared" si="7"/>
        <v>2.983425414364641</v>
      </c>
    </row>
    <row r="30" spans="1:21" ht="13.5">
      <c r="A30" s="1" t="s">
        <v>51</v>
      </c>
      <c r="B30" t="s">
        <v>142</v>
      </c>
      <c r="C30">
        <v>49</v>
      </c>
      <c r="D30" s="3">
        <f t="shared" si="4"/>
        <v>4.7106382978723405</v>
      </c>
      <c r="E30">
        <v>6</v>
      </c>
      <c r="F30">
        <v>4</v>
      </c>
      <c r="G30">
        <v>1</v>
      </c>
      <c r="H30">
        <v>3</v>
      </c>
      <c r="I30" s="2">
        <f t="shared" si="5"/>
        <v>0.6</v>
      </c>
      <c r="J30" s="7">
        <v>78.33333333333333</v>
      </c>
      <c r="K30">
        <v>0</v>
      </c>
      <c r="L30">
        <v>337</v>
      </c>
      <c r="M30">
        <v>82</v>
      </c>
      <c r="N30">
        <v>20</v>
      </c>
      <c r="O30">
        <v>14</v>
      </c>
      <c r="P30">
        <v>5</v>
      </c>
      <c r="Q30">
        <v>5</v>
      </c>
      <c r="R30">
        <v>42</v>
      </c>
      <c r="S30">
        <v>41</v>
      </c>
      <c r="T30" s="3">
        <f t="shared" si="6"/>
        <v>1.225531914893617</v>
      </c>
      <c r="U30" s="3">
        <f t="shared" si="7"/>
        <v>2.297872340425532</v>
      </c>
    </row>
    <row r="31" spans="1:21" ht="13.5">
      <c r="A31" s="1" t="s">
        <v>51</v>
      </c>
      <c r="B31" t="s">
        <v>148</v>
      </c>
      <c r="C31">
        <v>41</v>
      </c>
      <c r="D31" s="3">
        <f t="shared" si="4"/>
        <v>3.189873417721519</v>
      </c>
      <c r="E31">
        <v>5</v>
      </c>
      <c r="F31">
        <v>3</v>
      </c>
      <c r="G31">
        <v>0</v>
      </c>
      <c r="H31">
        <v>5</v>
      </c>
      <c r="I31" s="2">
        <f t="shared" si="5"/>
        <v>0.625</v>
      </c>
      <c r="J31" s="7">
        <v>79</v>
      </c>
      <c r="K31">
        <v>0</v>
      </c>
      <c r="L31">
        <v>346</v>
      </c>
      <c r="M31">
        <v>81</v>
      </c>
      <c r="N31">
        <v>47</v>
      </c>
      <c r="O31">
        <v>26</v>
      </c>
      <c r="P31">
        <v>3</v>
      </c>
      <c r="Q31">
        <v>7</v>
      </c>
      <c r="R31">
        <v>30</v>
      </c>
      <c r="S31">
        <v>28</v>
      </c>
      <c r="T31" s="3">
        <f t="shared" si="6"/>
        <v>1.3544303797468353</v>
      </c>
      <c r="U31" s="3">
        <f t="shared" si="7"/>
        <v>5.354430379746835</v>
      </c>
    </row>
    <row r="32" spans="1:21" ht="13.5">
      <c r="A32" s="1" t="s">
        <v>51</v>
      </c>
      <c r="B32" t="s">
        <v>140</v>
      </c>
      <c r="C32">
        <v>42</v>
      </c>
      <c r="D32" s="3">
        <f t="shared" si="4"/>
        <v>6.260869565217391</v>
      </c>
      <c r="E32">
        <v>1</v>
      </c>
      <c r="F32">
        <v>4</v>
      </c>
      <c r="G32">
        <v>1</v>
      </c>
      <c r="H32">
        <v>4</v>
      </c>
      <c r="I32" s="2">
        <f t="shared" si="5"/>
        <v>0.2</v>
      </c>
      <c r="J32" s="7">
        <v>69</v>
      </c>
      <c r="K32">
        <v>0</v>
      </c>
      <c r="L32">
        <v>322</v>
      </c>
      <c r="M32">
        <v>86</v>
      </c>
      <c r="N32">
        <v>21</v>
      </c>
      <c r="O32">
        <v>23</v>
      </c>
      <c r="P32">
        <v>6</v>
      </c>
      <c r="Q32">
        <v>6</v>
      </c>
      <c r="R32">
        <v>48</v>
      </c>
      <c r="S32">
        <v>48</v>
      </c>
      <c r="T32" s="3">
        <f t="shared" si="6"/>
        <v>1.5797101449275361</v>
      </c>
      <c r="U32" s="3">
        <f t="shared" si="7"/>
        <v>2.739130434782609</v>
      </c>
    </row>
    <row r="33" spans="1:21" ht="13.5">
      <c r="A33" s="1" t="s">
        <v>52</v>
      </c>
      <c r="B33" t="s">
        <v>185</v>
      </c>
      <c r="C33">
        <v>32</v>
      </c>
      <c r="D33" s="3">
        <f t="shared" si="4"/>
        <v>1.9076086956521738</v>
      </c>
      <c r="E33">
        <v>5</v>
      </c>
      <c r="F33">
        <v>1</v>
      </c>
      <c r="G33">
        <v>0</v>
      </c>
      <c r="H33">
        <v>3</v>
      </c>
      <c r="I33" s="2">
        <f t="shared" si="5"/>
        <v>0.8333333333333334</v>
      </c>
      <c r="J33" s="7">
        <v>61.333333333333336</v>
      </c>
      <c r="K33">
        <v>0</v>
      </c>
      <c r="L33">
        <v>261</v>
      </c>
      <c r="M33">
        <v>51</v>
      </c>
      <c r="N33">
        <v>25</v>
      </c>
      <c r="O33">
        <v>18</v>
      </c>
      <c r="P33">
        <v>3</v>
      </c>
      <c r="Q33">
        <v>2</v>
      </c>
      <c r="R33">
        <v>13</v>
      </c>
      <c r="S33">
        <v>13</v>
      </c>
      <c r="T33" s="3">
        <f t="shared" si="6"/>
        <v>1.125</v>
      </c>
      <c r="U33" s="3">
        <f t="shared" si="7"/>
        <v>3.668478260869565</v>
      </c>
    </row>
    <row r="34" spans="1:21" ht="13.5">
      <c r="A34" s="1" t="s">
        <v>64</v>
      </c>
      <c r="B34" t="s">
        <v>146</v>
      </c>
      <c r="C34">
        <v>41</v>
      </c>
      <c r="D34" s="3">
        <f t="shared" si="4"/>
        <v>4.826086956521739</v>
      </c>
      <c r="E34">
        <v>1</v>
      </c>
      <c r="F34">
        <v>1</v>
      </c>
      <c r="G34">
        <v>0</v>
      </c>
      <c r="H34">
        <v>3</v>
      </c>
      <c r="I34" s="2">
        <f t="shared" si="5"/>
        <v>0.5</v>
      </c>
      <c r="J34" s="7">
        <v>69</v>
      </c>
      <c r="K34">
        <v>0</v>
      </c>
      <c r="L34">
        <v>301</v>
      </c>
      <c r="M34">
        <v>75</v>
      </c>
      <c r="N34">
        <v>14</v>
      </c>
      <c r="O34">
        <v>13</v>
      </c>
      <c r="P34">
        <v>2</v>
      </c>
      <c r="Q34">
        <v>11</v>
      </c>
      <c r="R34">
        <v>38</v>
      </c>
      <c r="S34">
        <v>37</v>
      </c>
      <c r="T34" s="3">
        <f t="shared" si="6"/>
        <v>1.2753623188405796</v>
      </c>
      <c r="U34" s="3">
        <f t="shared" si="7"/>
        <v>1.8260869565217392</v>
      </c>
    </row>
    <row r="35" spans="1:21" ht="13.5">
      <c r="A35" s="1" t="s">
        <v>52</v>
      </c>
      <c r="B35" t="s">
        <v>147</v>
      </c>
      <c r="C35">
        <v>51</v>
      </c>
      <c r="D35" s="3">
        <f t="shared" si="4"/>
        <v>4.966555183946488</v>
      </c>
      <c r="E35">
        <v>5</v>
      </c>
      <c r="F35">
        <v>6</v>
      </c>
      <c r="G35">
        <v>3</v>
      </c>
      <c r="H35">
        <v>4</v>
      </c>
      <c r="I35" s="2">
        <f t="shared" si="5"/>
        <v>0.45454545454545453</v>
      </c>
      <c r="J35" s="7">
        <v>99.66666666666667</v>
      </c>
      <c r="K35">
        <v>0</v>
      </c>
      <c r="L35">
        <v>414</v>
      </c>
      <c r="M35">
        <v>95</v>
      </c>
      <c r="N35">
        <v>32</v>
      </c>
      <c r="O35">
        <v>18</v>
      </c>
      <c r="P35">
        <v>1</v>
      </c>
      <c r="Q35">
        <v>7</v>
      </c>
      <c r="R35">
        <v>55</v>
      </c>
      <c r="S35">
        <v>55</v>
      </c>
      <c r="T35" s="3">
        <f t="shared" si="6"/>
        <v>1.1337792642140467</v>
      </c>
      <c r="U35" s="3">
        <f t="shared" si="7"/>
        <v>2.8896321070234112</v>
      </c>
    </row>
    <row r="36" spans="1:21" ht="13.5">
      <c r="A36" s="1" t="s">
        <v>53</v>
      </c>
      <c r="B36" t="s">
        <v>141</v>
      </c>
      <c r="C36">
        <v>36</v>
      </c>
      <c r="D36" s="3">
        <f t="shared" si="4"/>
        <v>2.0067567567567566</v>
      </c>
      <c r="E36">
        <v>0</v>
      </c>
      <c r="F36">
        <v>1</v>
      </c>
      <c r="G36">
        <v>32</v>
      </c>
      <c r="H36">
        <v>2</v>
      </c>
      <c r="I36" s="2">
        <f t="shared" si="5"/>
        <v>0</v>
      </c>
      <c r="J36" s="7">
        <v>49.333333333333336</v>
      </c>
      <c r="K36">
        <v>0</v>
      </c>
      <c r="L36">
        <v>201</v>
      </c>
      <c r="M36">
        <v>44</v>
      </c>
      <c r="N36">
        <v>10</v>
      </c>
      <c r="O36">
        <v>6</v>
      </c>
      <c r="P36">
        <v>0</v>
      </c>
      <c r="Q36">
        <v>5</v>
      </c>
      <c r="R36">
        <v>11</v>
      </c>
      <c r="S36">
        <v>11</v>
      </c>
      <c r="T36" s="3">
        <f t="shared" si="6"/>
        <v>1.0135135135135134</v>
      </c>
      <c r="U36" s="3">
        <f t="shared" si="7"/>
        <v>1.8243243243243241</v>
      </c>
    </row>
    <row r="37" spans="1:21" ht="13.5">
      <c r="A37" s="1" t="s">
        <v>49</v>
      </c>
      <c r="B37" t="s">
        <v>181</v>
      </c>
      <c r="C37">
        <v>8</v>
      </c>
      <c r="D37" s="3">
        <f t="shared" si="4"/>
        <v>4.714285714285714</v>
      </c>
      <c r="E37">
        <v>2</v>
      </c>
      <c r="F37">
        <v>5</v>
      </c>
      <c r="G37">
        <v>0</v>
      </c>
      <c r="H37">
        <v>0</v>
      </c>
      <c r="I37" s="2">
        <f t="shared" si="5"/>
        <v>0.2857142857142857</v>
      </c>
      <c r="J37" s="7">
        <v>42</v>
      </c>
      <c r="K37">
        <v>1</v>
      </c>
      <c r="L37">
        <v>182</v>
      </c>
      <c r="M37">
        <v>46</v>
      </c>
      <c r="N37">
        <v>21</v>
      </c>
      <c r="O37">
        <v>5</v>
      </c>
      <c r="P37">
        <v>2</v>
      </c>
      <c r="Q37">
        <v>5</v>
      </c>
      <c r="R37">
        <v>23</v>
      </c>
      <c r="S37">
        <v>22</v>
      </c>
      <c r="T37" s="3">
        <f t="shared" si="6"/>
        <v>1.2142857142857142</v>
      </c>
      <c r="U37" s="3">
        <f t="shared" si="7"/>
        <v>4.5</v>
      </c>
    </row>
    <row r="38" spans="1:21" ht="13.5">
      <c r="A38" s="1" t="s">
        <v>49</v>
      </c>
      <c r="B38" t="s">
        <v>145</v>
      </c>
      <c r="C38" s="16" t="s">
        <v>55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</row>
    <row r="39" spans="1:21" ht="13.5">
      <c r="A39" s="1" t="s">
        <v>49</v>
      </c>
      <c r="B39" t="s">
        <v>149</v>
      </c>
      <c r="C39" s="16" t="s">
        <v>55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</row>
    <row r="40" spans="1:21" ht="13.5">
      <c r="A40" s="1" t="s">
        <v>49</v>
      </c>
      <c r="B40" t="s">
        <v>167</v>
      </c>
      <c r="C40" s="16" t="s">
        <v>55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</row>
  </sheetData>
  <sheetProtection/>
  <mergeCells count="5">
    <mergeCell ref="C18:S18"/>
    <mergeCell ref="C19:S19"/>
    <mergeCell ref="C38:U38"/>
    <mergeCell ref="C39:U39"/>
    <mergeCell ref="C40:U4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selection activeCell="C40" sqref="C40:U40"/>
    </sheetView>
  </sheetViews>
  <sheetFormatPr defaultColWidth="9.00390625" defaultRowHeight="13.5"/>
  <cols>
    <col min="1" max="1" width="5.25390625" style="0" bestFit="1" customWidth="1"/>
    <col min="2" max="2" width="22.50390625" style="0" bestFit="1" customWidth="1"/>
    <col min="3" max="5" width="5.25390625" style="0" bestFit="1" customWidth="1"/>
    <col min="6" max="6" width="5.50390625" style="0" bestFit="1" customWidth="1"/>
    <col min="7" max="9" width="5.25390625" style="0" bestFit="1" customWidth="1"/>
    <col min="10" max="10" width="8.125" style="0" bestFit="1" customWidth="1"/>
    <col min="11" max="16" width="5.25390625" style="0" bestFit="1" customWidth="1"/>
    <col min="17" max="17" width="5.875" style="0" bestFit="1" customWidth="1"/>
    <col min="18" max="18" width="5.125" style="0" bestFit="1" customWidth="1"/>
    <col min="19" max="19" width="5.75390625" style="0" bestFit="1" customWidth="1"/>
    <col min="20" max="20" width="5.625" style="0" customWidth="1"/>
    <col min="21" max="21" width="6.75390625" style="0" customWidth="1"/>
  </cols>
  <sheetData>
    <row r="1" spans="1:19" ht="13.5">
      <c r="A1" t="s">
        <v>0</v>
      </c>
      <c r="C1" t="s">
        <v>12</v>
      </c>
      <c r="D1" t="s">
        <v>2</v>
      </c>
      <c r="E1" t="s">
        <v>3</v>
      </c>
      <c r="F1" t="s">
        <v>4</v>
      </c>
      <c r="G1" t="s">
        <v>26</v>
      </c>
      <c r="H1" t="s">
        <v>5</v>
      </c>
      <c r="I1" t="s">
        <v>6</v>
      </c>
      <c r="J1" t="s">
        <v>56</v>
      </c>
      <c r="K1" t="s">
        <v>23</v>
      </c>
      <c r="L1" t="s">
        <v>7</v>
      </c>
      <c r="M1" t="s">
        <v>8</v>
      </c>
      <c r="N1" t="s">
        <v>9</v>
      </c>
      <c r="O1" t="s">
        <v>10</v>
      </c>
      <c r="P1" t="s">
        <v>11</v>
      </c>
      <c r="Q1" t="s">
        <v>24</v>
      </c>
      <c r="R1" t="s">
        <v>25</v>
      </c>
      <c r="S1" t="s">
        <v>13</v>
      </c>
    </row>
    <row r="2" spans="1:19" ht="13.5">
      <c r="A2">
        <v>1</v>
      </c>
      <c r="B2" t="s">
        <v>118</v>
      </c>
      <c r="C2">
        <v>143</v>
      </c>
      <c r="D2" s="2">
        <f aca="true" t="shared" si="0" ref="D2:D20">F2/E2</f>
        <v>0.29711751662971175</v>
      </c>
      <c r="E2">
        <v>451</v>
      </c>
      <c r="F2">
        <v>134</v>
      </c>
      <c r="G2">
        <v>2</v>
      </c>
      <c r="H2">
        <v>28</v>
      </c>
      <c r="I2" s="2">
        <f aca="true" t="shared" si="1" ref="I2:I20">(F2+K2)/(E2+K2+N2)</f>
        <v>0.3543788187372709</v>
      </c>
      <c r="J2">
        <v>179</v>
      </c>
      <c r="K2">
        <v>40</v>
      </c>
      <c r="L2">
        <v>49</v>
      </c>
      <c r="M2">
        <v>6</v>
      </c>
      <c r="N2">
        <v>0</v>
      </c>
      <c r="O2">
        <v>36</v>
      </c>
      <c r="P2" s="13">
        <v>1</v>
      </c>
      <c r="Q2" s="2">
        <v>0.4</v>
      </c>
      <c r="R2" s="2">
        <f aca="true" t="shared" si="2" ref="R2:R20">J2/E2</f>
        <v>0.3968957871396896</v>
      </c>
      <c r="S2" s="2">
        <f aca="true" t="shared" si="3" ref="S2:S20">I2+R2</f>
        <v>0.7512746058769605</v>
      </c>
    </row>
    <row r="3" spans="1:19" ht="13.5">
      <c r="A3">
        <v>2</v>
      </c>
      <c r="B3" t="s">
        <v>127</v>
      </c>
      <c r="C3">
        <v>144</v>
      </c>
      <c r="D3" s="2">
        <f t="shared" si="0"/>
        <v>0.23667377398720682</v>
      </c>
      <c r="E3">
        <v>469</v>
      </c>
      <c r="F3">
        <v>111</v>
      </c>
      <c r="G3">
        <v>2</v>
      </c>
      <c r="H3">
        <v>35</v>
      </c>
      <c r="I3" s="2">
        <f t="shared" si="1"/>
        <v>0.2738336713995943</v>
      </c>
      <c r="J3">
        <v>138</v>
      </c>
      <c r="K3">
        <v>24</v>
      </c>
      <c r="L3">
        <v>68</v>
      </c>
      <c r="M3">
        <v>22</v>
      </c>
      <c r="N3">
        <v>0</v>
      </c>
      <c r="O3">
        <v>11</v>
      </c>
      <c r="P3" s="13">
        <v>13</v>
      </c>
      <c r="Q3" s="2">
        <v>0.27</v>
      </c>
      <c r="R3" s="2">
        <f t="shared" si="2"/>
        <v>0.2942430703624733</v>
      </c>
      <c r="S3" s="2">
        <f t="shared" si="3"/>
        <v>0.5680767417620676</v>
      </c>
    </row>
    <row r="4" spans="1:19" ht="13.5">
      <c r="A4">
        <v>3</v>
      </c>
      <c r="B4" t="s">
        <v>175</v>
      </c>
      <c r="C4">
        <v>143</v>
      </c>
      <c r="D4" s="2">
        <f t="shared" si="0"/>
        <v>0.2685025817555938</v>
      </c>
      <c r="E4">
        <v>581</v>
      </c>
      <c r="F4">
        <v>156</v>
      </c>
      <c r="G4">
        <v>4</v>
      </c>
      <c r="H4">
        <v>57</v>
      </c>
      <c r="I4" s="2">
        <f t="shared" si="1"/>
        <v>0.3189102564102564</v>
      </c>
      <c r="J4">
        <v>212</v>
      </c>
      <c r="K4">
        <v>43</v>
      </c>
      <c r="L4">
        <v>58</v>
      </c>
      <c r="M4">
        <v>0</v>
      </c>
      <c r="N4">
        <v>0</v>
      </c>
      <c r="O4">
        <v>26</v>
      </c>
      <c r="P4" s="13">
        <v>1</v>
      </c>
      <c r="Q4" s="2">
        <v>0.338</v>
      </c>
      <c r="R4" s="2">
        <f t="shared" si="2"/>
        <v>0.3648881239242685</v>
      </c>
      <c r="S4" s="2">
        <f t="shared" si="3"/>
        <v>0.6837983803345249</v>
      </c>
    </row>
    <row r="5" spans="1:19" ht="13.5">
      <c r="A5">
        <v>4</v>
      </c>
      <c r="B5" t="s">
        <v>125</v>
      </c>
      <c r="C5">
        <v>143</v>
      </c>
      <c r="D5" s="2">
        <f t="shared" si="0"/>
        <v>0.2505694760820046</v>
      </c>
      <c r="E5">
        <v>439</v>
      </c>
      <c r="F5">
        <v>110</v>
      </c>
      <c r="G5">
        <v>0</v>
      </c>
      <c r="H5">
        <v>27</v>
      </c>
      <c r="I5" s="2">
        <f t="shared" si="1"/>
        <v>0.2857142857142857</v>
      </c>
      <c r="J5">
        <v>131</v>
      </c>
      <c r="K5">
        <v>22</v>
      </c>
      <c r="L5">
        <v>63</v>
      </c>
      <c r="M5">
        <v>0</v>
      </c>
      <c r="N5">
        <v>1</v>
      </c>
      <c r="O5">
        <v>10</v>
      </c>
      <c r="P5" s="13">
        <v>2</v>
      </c>
      <c r="Q5" s="2">
        <v>0.24</v>
      </c>
      <c r="R5" s="2">
        <f t="shared" si="2"/>
        <v>0.2984054669703872</v>
      </c>
      <c r="S5" s="2">
        <f t="shared" si="3"/>
        <v>0.5841197526846729</v>
      </c>
    </row>
    <row r="6" spans="1:19" ht="13.5">
      <c r="A6">
        <v>5</v>
      </c>
      <c r="B6" t="s">
        <v>130</v>
      </c>
      <c r="C6">
        <v>144</v>
      </c>
      <c r="D6" s="2">
        <f t="shared" si="0"/>
        <v>0.2804878048780488</v>
      </c>
      <c r="E6">
        <v>410</v>
      </c>
      <c r="F6">
        <v>115</v>
      </c>
      <c r="G6">
        <v>6</v>
      </c>
      <c r="H6">
        <v>58</v>
      </c>
      <c r="I6" s="2">
        <f t="shared" si="1"/>
        <v>0.32727272727272727</v>
      </c>
      <c r="J6">
        <v>151</v>
      </c>
      <c r="K6">
        <v>29</v>
      </c>
      <c r="L6">
        <v>63</v>
      </c>
      <c r="M6">
        <v>0</v>
      </c>
      <c r="N6">
        <v>1</v>
      </c>
      <c r="O6">
        <v>4</v>
      </c>
      <c r="P6" s="13">
        <v>11</v>
      </c>
      <c r="Q6" s="2">
        <v>0.324</v>
      </c>
      <c r="R6" s="2">
        <f t="shared" si="2"/>
        <v>0.36829268292682926</v>
      </c>
      <c r="S6" s="2">
        <f t="shared" si="3"/>
        <v>0.6955654101995565</v>
      </c>
    </row>
    <row r="7" spans="1:19" ht="13.5">
      <c r="A7">
        <v>6</v>
      </c>
      <c r="B7" t="s">
        <v>191</v>
      </c>
      <c r="C7">
        <v>144</v>
      </c>
      <c r="D7" s="2">
        <f t="shared" si="0"/>
        <v>0.21727748691099477</v>
      </c>
      <c r="E7">
        <v>382</v>
      </c>
      <c r="F7">
        <v>83</v>
      </c>
      <c r="G7">
        <v>6</v>
      </c>
      <c r="H7">
        <v>31</v>
      </c>
      <c r="I7" s="2">
        <f t="shared" si="1"/>
        <v>0.26354679802955666</v>
      </c>
      <c r="J7">
        <v>116</v>
      </c>
      <c r="K7">
        <v>24</v>
      </c>
      <c r="L7">
        <v>58</v>
      </c>
      <c r="M7">
        <v>9</v>
      </c>
      <c r="N7">
        <v>0</v>
      </c>
      <c r="O7">
        <v>2</v>
      </c>
      <c r="P7" s="13">
        <v>3</v>
      </c>
      <c r="Q7" s="2">
        <v>0.238</v>
      </c>
      <c r="R7" s="2">
        <f t="shared" si="2"/>
        <v>0.3036649214659686</v>
      </c>
      <c r="S7" s="2">
        <f t="shared" si="3"/>
        <v>0.5672117194955253</v>
      </c>
    </row>
    <row r="8" spans="1:19" ht="13.5">
      <c r="A8">
        <v>7</v>
      </c>
      <c r="B8" t="s">
        <v>194</v>
      </c>
      <c r="C8">
        <v>144</v>
      </c>
      <c r="D8" s="2">
        <f t="shared" si="0"/>
        <v>0.2779220779220779</v>
      </c>
      <c r="E8">
        <v>385</v>
      </c>
      <c r="F8">
        <v>107</v>
      </c>
      <c r="G8">
        <v>1</v>
      </c>
      <c r="H8">
        <v>24</v>
      </c>
      <c r="I8" s="2">
        <f t="shared" si="1"/>
        <v>0.30845771144278605</v>
      </c>
      <c r="J8">
        <v>151</v>
      </c>
      <c r="K8">
        <v>17</v>
      </c>
      <c r="L8">
        <v>26</v>
      </c>
      <c r="M8">
        <v>16</v>
      </c>
      <c r="N8">
        <v>0</v>
      </c>
      <c r="O8">
        <v>8</v>
      </c>
      <c r="P8" s="13">
        <v>12</v>
      </c>
      <c r="Q8" s="2">
        <v>0.227</v>
      </c>
      <c r="R8" s="2">
        <f t="shared" si="2"/>
        <v>0.3922077922077922</v>
      </c>
      <c r="S8" s="2">
        <f t="shared" si="3"/>
        <v>0.7006655036505782</v>
      </c>
    </row>
    <row r="9" spans="1:19" ht="13.5">
      <c r="A9">
        <v>8</v>
      </c>
      <c r="B9" t="s">
        <v>195</v>
      </c>
      <c r="C9">
        <v>144</v>
      </c>
      <c r="D9" s="2">
        <f t="shared" si="0"/>
        <v>0.22832369942196531</v>
      </c>
      <c r="E9">
        <v>346</v>
      </c>
      <c r="F9">
        <v>79</v>
      </c>
      <c r="G9">
        <v>12</v>
      </c>
      <c r="H9">
        <v>42</v>
      </c>
      <c r="I9" s="2">
        <f t="shared" si="1"/>
        <v>0.26575342465753427</v>
      </c>
      <c r="J9">
        <v>130</v>
      </c>
      <c r="K9">
        <v>18</v>
      </c>
      <c r="L9">
        <v>61</v>
      </c>
      <c r="M9">
        <v>0</v>
      </c>
      <c r="N9">
        <v>1</v>
      </c>
      <c r="O9">
        <v>14</v>
      </c>
      <c r="P9" s="13">
        <v>12</v>
      </c>
      <c r="Q9" s="2">
        <v>0.266</v>
      </c>
      <c r="R9" s="2">
        <f t="shared" si="2"/>
        <v>0.37572254335260113</v>
      </c>
      <c r="S9" s="2">
        <f t="shared" si="3"/>
        <v>0.6414759680101354</v>
      </c>
    </row>
    <row r="10" spans="1:19" ht="13.5">
      <c r="A10" s="1" t="s">
        <v>1</v>
      </c>
      <c r="B10" t="s">
        <v>123</v>
      </c>
      <c r="C10">
        <v>110</v>
      </c>
      <c r="D10" s="2">
        <f t="shared" si="0"/>
        <v>0.24481327800829875</v>
      </c>
      <c r="E10">
        <v>241</v>
      </c>
      <c r="F10">
        <v>59</v>
      </c>
      <c r="G10">
        <v>16</v>
      </c>
      <c r="H10">
        <v>47</v>
      </c>
      <c r="I10" s="2">
        <f t="shared" si="1"/>
        <v>0.2823529411764706</v>
      </c>
      <c r="J10">
        <v>120</v>
      </c>
      <c r="K10">
        <v>13</v>
      </c>
      <c r="L10">
        <v>34</v>
      </c>
      <c r="M10">
        <v>0</v>
      </c>
      <c r="N10">
        <v>1</v>
      </c>
      <c r="O10">
        <v>0</v>
      </c>
      <c r="P10" s="13">
        <v>5</v>
      </c>
      <c r="Q10" s="2">
        <v>0.294</v>
      </c>
      <c r="R10" s="2">
        <f t="shared" si="2"/>
        <v>0.4979253112033195</v>
      </c>
      <c r="S10" s="2">
        <f t="shared" si="3"/>
        <v>0.7802782523797901</v>
      </c>
    </row>
    <row r="11" spans="1:19" ht="13.5">
      <c r="A11" s="1" t="s">
        <v>1</v>
      </c>
      <c r="B11" t="s">
        <v>160</v>
      </c>
      <c r="C11">
        <v>37</v>
      </c>
      <c r="D11" s="2">
        <f t="shared" si="0"/>
        <v>0.28205128205128205</v>
      </c>
      <c r="E11">
        <v>39</v>
      </c>
      <c r="F11">
        <v>11</v>
      </c>
      <c r="G11">
        <v>2</v>
      </c>
      <c r="H11">
        <v>8</v>
      </c>
      <c r="I11" s="2">
        <f t="shared" si="1"/>
        <v>0.3488372093023256</v>
      </c>
      <c r="J11">
        <v>17</v>
      </c>
      <c r="K11">
        <v>4</v>
      </c>
      <c r="L11">
        <v>7</v>
      </c>
      <c r="M11">
        <v>0</v>
      </c>
      <c r="N11">
        <v>0</v>
      </c>
      <c r="O11">
        <v>0</v>
      </c>
      <c r="P11" s="13">
        <v>0</v>
      </c>
      <c r="Q11" s="2">
        <v>0.467</v>
      </c>
      <c r="R11" s="2">
        <f t="shared" si="2"/>
        <v>0.4358974358974359</v>
      </c>
      <c r="S11" s="2">
        <f t="shared" si="3"/>
        <v>0.7847346451997614</v>
      </c>
    </row>
    <row r="12" spans="1:19" ht="13.5">
      <c r="A12" s="1" t="s">
        <v>1</v>
      </c>
      <c r="B12" t="s">
        <v>126</v>
      </c>
      <c r="C12">
        <v>38</v>
      </c>
      <c r="D12" s="2">
        <f t="shared" si="0"/>
        <v>0.11538461538461539</v>
      </c>
      <c r="E12">
        <v>26</v>
      </c>
      <c r="F12">
        <v>3</v>
      </c>
      <c r="G12">
        <v>1</v>
      </c>
      <c r="H12">
        <v>2</v>
      </c>
      <c r="I12" s="2">
        <f t="shared" si="1"/>
        <v>0.20689655172413793</v>
      </c>
      <c r="J12">
        <v>6</v>
      </c>
      <c r="K12">
        <v>3</v>
      </c>
      <c r="L12">
        <v>3</v>
      </c>
      <c r="M12">
        <v>1</v>
      </c>
      <c r="N12">
        <v>0</v>
      </c>
      <c r="O12">
        <v>0</v>
      </c>
      <c r="P12" s="13">
        <v>0</v>
      </c>
      <c r="Q12" s="2">
        <v>0.143</v>
      </c>
      <c r="R12" s="2">
        <f t="shared" si="2"/>
        <v>0.23076923076923078</v>
      </c>
      <c r="S12" s="2">
        <f t="shared" si="3"/>
        <v>0.43766578249336874</v>
      </c>
    </row>
    <row r="13" spans="1:19" ht="13.5">
      <c r="A13" s="1" t="s">
        <v>1</v>
      </c>
      <c r="B13" t="s">
        <v>179</v>
      </c>
      <c r="C13">
        <v>98</v>
      </c>
      <c r="D13" s="2">
        <f t="shared" si="0"/>
        <v>0.256</v>
      </c>
      <c r="E13">
        <v>125</v>
      </c>
      <c r="F13">
        <v>32</v>
      </c>
      <c r="G13">
        <v>2</v>
      </c>
      <c r="H13">
        <v>5</v>
      </c>
      <c r="I13" s="2">
        <f t="shared" si="1"/>
        <v>0.32608695652173914</v>
      </c>
      <c r="J13">
        <v>42</v>
      </c>
      <c r="K13">
        <v>13</v>
      </c>
      <c r="L13">
        <v>14</v>
      </c>
      <c r="M13">
        <v>0</v>
      </c>
      <c r="N13">
        <v>0</v>
      </c>
      <c r="O13">
        <v>1</v>
      </c>
      <c r="P13" s="13">
        <v>0</v>
      </c>
      <c r="Q13" s="2">
        <v>0.077</v>
      </c>
      <c r="R13" s="2">
        <f t="shared" si="2"/>
        <v>0.336</v>
      </c>
      <c r="S13" s="2">
        <f t="shared" si="3"/>
        <v>0.6620869565217391</v>
      </c>
    </row>
    <row r="14" spans="1:19" ht="13.5">
      <c r="A14" s="1" t="s">
        <v>1</v>
      </c>
      <c r="B14" t="s">
        <v>114</v>
      </c>
      <c r="C14">
        <v>116</v>
      </c>
      <c r="D14" s="2">
        <f t="shared" si="0"/>
        <v>0.21962616822429906</v>
      </c>
      <c r="E14">
        <v>214</v>
      </c>
      <c r="F14">
        <v>47</v>
      </c>
      <c r="G14">
        <v>16</v>
      </c>
      <c r="H14">
        <v>39</v>
      </c>
      <c r="I14" s="2">
        <f t="shared" si="1"/>
        <v>0.25333333333333335</v>
      </c>
      <c r="J14">
        <v>102</v>
      </c>
      <c r="K14">
        <v>10</v>
      </c>
      <c r="L14">
        <v>33</v>
      </c>
      <c r="M14">
        <v>0</v>
      </c>
      <c r="N14">
        <v>1</v>
      </c>
      <c r="O14">
        <v>1</v>
      </c>
      <c r="P14" s="13">
        <v>0</v>
      </c>
      <c r="Q14" s="2">
        <v>0.264</v>
      </c>
      <c r="R14" s="2">
        <f t="shared" si="2"/>
        <v>0.4766355140186916</v>
      </c>
      <c r="S14" s="2">
        <f t="shared" si="3"/>
        <v>0.7299688473520249</v>
      </c>
    </row>
    <row r="15" spans="1:19" ht="13.5">
      <c r="A15" s="1" t="s">
        <v>1</v>
      </c>
      <c r="B15" t="s">
        <v>158</v>
      </c>
      <c r="C15">
        <v>20</v>
      </c>
      <c r="D15" s="2">
        <f t="shared" si="0"/>
        <v>0.15789473684210525</v>
      </c>
      <c r="E15">
        <v>19</v>
      </c>
      <c r="F15">
        <v>3</v>
      </c>
      <c r="G15">
        <v>0</v>
      </c>
      <c r="H15">
        <v>4</v>
      </c>
      <c r="I15" s="2">
        <f t="shared" si="1"/>
        <v>0.23809523809523808</v>
      </c>
      <c r="J15">
        <v>7</v>
      </c>
      <c r="K15">
        <v>2</v>
      </c>
      <c r="L15">
        <v>3</v>
      </c>
      <c r="M15">
        <v>0</v>
      </c>
      <c r="N15">
        <v>0</v>
      </c>
      <c r="O15">
        <v>0</v>
      </c>
      <c r="P15" s="13">
        <v>0</v>
      </c>
      <c r="Q15" s="2">
        <v>0.25</v>
      </c>
      <c r="R15" s="2">
        <f t="shared" si="2"/>
        <v>0.3684210526315789</v>
      </c>
      <c r="S15" s="2">
        <f t="shared" si="3"/>
        <v>0.606516290726817</v>
      </c>
    </row>
    <row r="16" spans="1:19" ht="13.5">
      <c r="A16" s="1" t="s">
        <v>1</v>
      </c>
      <c r="B16" t="s">
        <v>180</v>
      </c>
      <c r="C16">
        <v>129</v>
      </c>
      <c r="D16" s="2">
        <f t="shared" si="0"/>
        <v>0.2826086956521739</v>
      </c>
      <c r="E16">
        <v>276</v>
      </c>
      <c r="F16">
        <v>78</v>
      </c>
      <c r="G16">
        <v>7</v>
      </c>
      <c r="H16">
        <v>39</v>
      </c>
      <c r="I16" s="2">
        <f t="shared" si="1"/>
        <v>0.3288135593220339</v>
      </c>
      <c r="J16">
        <v>128</v>
      </c>
      <c r="K16">
        <v>19</v>
      </c>
      <c r="L16">
        <v>24</v>
      </c>
      <c r="M16">
        <v>0</v>
      </c>
      <c r="N16">
        <v>0</v>
      </c>
      <c r="O16">
        <v>8</v>
      </c>
      <c r="P16" s="13">
        <v>2</v>
      </c>
      <c r="Q16" s="2">
        <v>0.383</v>
      </c>
      <c r="R16" s="2">
        <f t="shared" si="2"/>
        <v>0.463768115942029</v>
      </c>
      <c r="S16" s="2">
        <f t="shared" si="3"/>
        <v>0.7925816752640629</v>
      </c>
    </row>
    <row r="17" spans="1:19" ht="13.5">
      <c r="A17" s="1" t="s">
        <v>1</v>
      </c>
      <c r="B17" t="s">
        <v>196</v>
      </c>
      <c r="C17">
        <v>101</v>
      </c>
      <c r="D17" s="2">
        <f t="shared" si="0"/>
        <v>0.3221476510067114</v>
      </c>
      <c r="E17">
        <v>149</v>
      </c>
      <c r="F17">
        <v>48</v>
      </c>
      <c r="G17">
        <v>3</v>
      </c>
      <c r="H17">
        <v>22</v>
      </c>
      <c r="I17" s="2">
        <f t="shared" si="1"/>
        <v>0.35668789808917195</v>
      </c>
      <c r="J17">
        <v>69</v>
      </c>
      <c r="K17">
        <v>8</v>
      </c>
      <c r="L17">
        <v>19</v>
      </c>
      <c r="M17">
        <v>0</v>
      </c>
      <c r="N17">
        <v>0</v>
      </c>
      <c r="O17">
        <v>0</v>
      </c>
      <c r="P17" s="13">
        <v>6</v>
      </c>
      <c r="Q17" s="2">
        <v>0.405</v>
      </c>
      <c r="R17" s="2">
        <f t="shared" si="2"/>
        <v>0.46308724832214765</v>
      </c>
      <c r="S17" s="2">
        <f t="shared" si="3"/>
        <v>0.8197751464113197</v>
      </c>
    </row>
    <row r="18" spans="1:19" ht="13.5">
      <c r="A18" s="1" t="s">
        <v>49</v>
      </c>
      <c r="B18" t="s">
        <v>153</v>
      </c>
      <c r="C18">
        <v>2</v>
      </c>
      <c r="D18" s="2">
        <f t="shared" si="0"/>
        <v>0.5</v>
      </c>
      <c r="E18">
        <v>2</v>
      </c>
      <c r="F18">
        <v>1</v>
      </c>
      <c r="G18">
        <v>0</v>
      </c>
      <c r="H18">
        <v>1</v>
      </c>
      <c r="I18" s="2">
        <f t="shared" si="1"/>
        <v>0.5</v>
      </c>
      <c r="J18">
        <v>1</v>
      </c>
      <c r="K18">
        <v>0</v>
      </c>
      <c r="L18">
        <v>0</v>
      </c>
      <c r="M18">
        <v>0</v>
      </c>
      <c r="N18">
        <v>0</v>
      </c>
      <c r="O18">
        <v>0</v>
      </c>
      <c r="P18" s="13">
        <v>0</v>
      </c>
      <c r="Q18" s="2">
        <v>1</v>
      </c>
      <c r="R18" s="2">
        <f t="shared" si="2"/>
        <v>0.5</v>
      </c>
      <c r="S18" s="2">
        <f t="shared" si="3"/>
        <v>1</v>
      </c>
    </row>
    <row r="19" spans="1:19" ht="13.5">
      <c r="A19" s="1" t="s">
        <v>49</v>
      </c>
      <c r="B19" t="s">
        <v>155</v>
      </c>
      <c r="C19" s="16" t="s">
        <v>54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</row>
    <row r="20" spans="1:19" ht="13.5">
      <c r="A20" s="1" t="s">
        <v>49</v>
      </c>
      <c r="B20" t="s">
        <v>177</v>
      </c>
      <c r="C20">
        <v>1</v>
      </c>
      <c r="D20" s="2">
        <f t="shared" si="0"/>
        <v>0</v>
      </c>
      <c r="E20">
        <v>1</v>
      </c>
      <c r="F20">
        <v>0</v>
      </c>
      <c r="G20">
        <v>0</v>
      </c>
      <c r="H20">
        <v>0</v>
      </c>
      <c r="I20" s="2">
        <f t="shared" si="1"/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 s="15">
        <v>0</v>
      </c>
      <c r="Q20" s="2">
        <v>0</v>
      </c>
      <c r="R20" s="2">
        <f t="shared" si="2"/>
        <v>0</v>
      </c>
      <c r="S20" s="2">
        <f t="shared" si="3"/>
        <v>0</v>
      </c>
    </row>
    <row r="21" spans="1:19" ht="13.5">
      <c r="A21" s="1" t="s">
        <v>49</v>
      </c>
      <c r="B21" t="s">
        <v>178</v>
      </c>
      <c r="C21" s="16" t="s">
        <v>54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</row>
    <row r="24" spans="1:21" ht="13.5">
      <c r="A24" s="1" t="s">
        <v>14</v>
      </c>
      <c r="C24" t="s">
        <v>12</v>
      </c>
      <c r="D24" t="s">
        <v>27</v>
      </c>
      <c r="E24" t="s">
        <v>15</v>
      </c>
      <c r="F24" t="s">
        <v>16</v>
      </c>
      <c r="G24" t="s">
        <v>17</v>
      </c>
      <c r="H24" t="s">
        <v>18</v>
      </c>
      <c r="I24" t="s">
        <v>19</v>
      </c>
      <c r="J24" t="s">
        <v>20</v>
      </c>
      <c r="K24" t="s">
        <v>21</v>
      </c>
      <c r="L24" t="s">
        <v>57</v>
      </c>
      <c r="M24" t="s">
        <v>22</v>
      </c>
      <c r="N24" t="s">
        <v>29</v>
      </c>
      <c r="O24" t="s">
        <v>28</v>
      </c>
      <c r="P24" t="s">
        <v>30</v>
      </c>
      <c r="Q24" t="s">
        <v>31</v>
      </c>
      <c r="R24" t="s">
        <v>32</v>
      </c>
      <c r="S24" t="s">
        <v>33</v>
      </c>
      <c r="T24" t="s">
        <v>47</v>
      </c>
      <c r="U24" t="s">
        <v>48</v>
      </c>
    </row>
    <row r="25" spans="1:21" ht="13.5">
      <c r="A25" s="1" t="s">
        <v>50</v>
      </c>
      <c r="B25" t="s">
        <v>168</v>
      </c>
      <c r="C25">
        <v>26</v>
      </c>
      <c r="D25" s="3">
        <f aca="true" t="shared" si="4" ref="D25:D37">S25/J25*9</f>
        <v>3.6470588235294117</v>
      </c>
      <c r="E25">
        <v>9</v>
      </c>
      <c r="F25">
        <v>10</v>
      </c>
      <c r="G25">
        <v>0</v>
      </c>
      <c r="H25">
        <v>0</v>
      </c>
      <c r="I25" s="2">
        <f aca="true" t="shared" si="5" ref="I25:I37">E25/(E25+F25)</f>
        <v>0.47368421052631576</v>
      </c>
      <c r="J25" s="7">
        <v>153</v>
      </c>
      <c r="K25">
        <v>3</v>
      </c>
      <c r="L25">
        <v>682</v>
      </c>
      <c r="M25">
        <v>160</v>
      </c>
      <c r="N25">
        <v>118</v>
      </c>
      <c r="O25">
        <v>62</v>
      </c>
      <c r="P25">
        <v>4</v>
      </c>
      <c r="Q25">
        <v>12</v>
      </c>
      <c r="R25">
        <v>64</v>
      </c>
      <c r="S25">
        <v>62</v>
      </c>
      <c r="T25" s="3">
        <f aca="true" t="shared" si="6" ref="T25:T37">(M25+O25)/J25</f>
        <v>1.4509803921568627</v>
      </c>
      <c r="U25" s="3">
        <f aca="true" t="shared" si="7" ref="U25:U37">N25/J25*9</f>
        <v>6.9411764705882355</v>
      </c>
    </row>
    <row r="26" spans="1:21" ht="13.5">
      <c r="A26" s="1" t="s">
        <v>50</v>
      </c>
      <c r="B26" t="s">
        <v>197</v>
      </c>
      <c r="C26">
        <v>26</v>
      </c>
      <c r="D26" s="3">
        <f t="shared" si="4"/>
        <v>4.41705069124424</v>
      </c>
      <c r="E26">
        <v>6</v>
      </c>
      <c r="F26">
        <v>14</v>
      </c>
      <c r="G26">
        <v>0</v>
      </c>
      <c r="H26">
        <v>0</v>
      </c>
      <c r="I26" s="2">
        <f t="shared" si="5"/>
        <v>0.3</v>
      </c>
      <c r="J26" s="7">
        <v>144.66666666666666</v>
      </c>
      <c r="K26">
        <v>2</v>
      </c>
      <c r="L26">
        <v>623</v>
      </c>
      <c r="M26">
        <v>158</v>
      </c>
      <c r="N26">
        <v>42</v>
      </c>
      <c r="O26">
        <v>27</v>
      </c>
      <c r="P26">
        <v>1</v>
      </c>
      <c r="Q26">
        <v>15</v>
      </c>
      <c r="R26">
        <v>75</v>
      </c>
      <c r="S26">
        <v>71</v>
      </c>
      <c r="T26" s="3">
        <f t="shared" si="6"/>
        <v>1.2788018433179724</v>
      </c>
      <c r="U26" s="3">
        <f t="shared" si="7"/>
        <v>2.612903225806452</v>
      </c>
    </row>
    <row r="27" spans="1:21" ht="13.5">
      <c r="A27" s="1" t="s">
        <v>50</v>
      </c>
      <c r="B27" t="s">
        <v>167</v>
      </c>
      <c r="C27">
        <v>26</v>
      </c>
      <c r="D27" s="3">
        <f t="shared" si="4"/>
        <v>4.085526315789474</v>
      </c>
      <c r="E27">
        <v>7</v>
      </c>
      <c r="F27">
        <v>12</v>
      </c>
      <c r="G27">
        <v>0</v>
      </c>
      <c r="H27">
        <v>0</v>
      </c>
      <c r="I27" s="2">
        <f t="shared" si="5"/>
        <v>0.3684210526315789</v>
      </c>
      <c r="J27" s="7">
        <v>152</v>
      </c>
      <c r="K27">
        <v>4</v>
      </c>
      <c r="L27">
        <v>672</v>
      </c>
      <c r="M27">
        <v>155</v>
      </c>
      <c r="N27">
        <v>80</v>
      </c>
      <c r="O27">
        <v>58</v>
      </c>
      <c r="P27">
        <v>4</v>
      </c>
      <c r="Q27">
        <v>19</v>
      </c>
      <c r="R27">
        <v>72</v>
      </c>
      <c r="S27">
        <v>69</v>
      </c>
      <c r="T27" s="3">
        <f t="shared" si="6"/>
        <v>1.4013157894736843</v>
      </c>
      <c r="U27" s="3">
        <f t="shared" si="7"/>
        <v>4.7368421052631575</v>
      </c>
    </row>
    <row r="28" spans="1:21" ht="13.5">
      <c r="A28" s="1" t="s">
        <v>50</v>
      </c>
      <c r="B28" t="s">
        <v>146</v>
      </c>
      <c r="C28">
        <v>26</v>
      </c>
      <c r="D28" s="3">
        <f t="shared" si="4"/>
        <v>3.848812095032397</v>
      </c>
      <c r="E28">
        <v>6</v>
      </c>
      <c r="F28">
        <v>14</v>
      </c>
      <c r="G28">
        <v>0</v>
      </c>
      <c r="H28">
        <v>0</v>
      </c>
      <c r="I28" s="2">
        <f t="shared" si="5"/>
        <v>0.3</v>
      </c>
      <c r="J28" s="7">
        <v>154.33333333333334</v>
      </c>
      <c r="K28">
        <v>1</v>
      </c>
      <c r="L28">
        <v>653</v>
      </c>
      <c r="M28">
        <v>152</v>
      </c>
      <c r="N28">
        <v>49</v>
      </c>
      <c r="O28">
        <v>29</v>
      </c>
      <c r="P28">
        <v>2</v>
      </c>
      <c r="Q28">
        <v>12</v>
      </c>
      <c r="R28">
        <v>69</v>
      </c>
      <c r="S28">
        <v>66</v>
      </c>
      <c r="T28" s="3">
        <f t="shared" si="6"/>
        <v>1.1727861771058314</v>
      </c>
      <c r="U28" s="3">
        <f t="shared" si="7"/>
        <v>2.857451403887689</v>
      </c>
    </row>
    <row r="29" spans="1:21" ht="13.5">
      <c r="A29" s="1" t="s">
        <v>60</v>
      </c>
      <c r="B29" t="s">
        <v>143</v>
      </c>
      <c r="C29">
        <v>25</v>
      </c>
      <c r="D29" s="3">
        <f t="shared" si="4"/>
        <v>3.0397350993377485</v>
      </c>
      <c r="E29">
        <v>11</v>
      </c>
      <c r="F29">
        <v>7</v>
      </c>
      <c r="G29">
        <v>0</v>
      </c>
      <c r="H29">
        <v>0</v>
      </c>
      <c r="I29" s="2">
        <f t="shared" si="5"/>
        <v>0.6111111111111112</v>
      </c>
      <c r="J29" s="7">
        <v>151</v>
      </c>
      <c r="K29">
        <v>0</v>
      </c>
      <c r="L29">
        <v>612</v>
      </c>
      <c r="M29">
        <v>142</v>
      </c>
      <c r="N29">
        <v>36</v>
      </c>
      <c r="O29">
        <v>24</v>
      </c>
      <c r="P29">
        <v>1</v>
      </c>
      <c r="Q29">
        <v>9</v>
      </c>
      <c r="R29">
        <v>51</v>
      </c>
      <c r="S29">
        <v>51</v>
      </c>
      <c r="T29" s="3">
        <f t="shared" si="6"/>
        <v>1.099337748344371</v>
      </c>
      <c r="U29" s="3">
        <f t="shared" si="7"/>
        <v>2.1456953642384105</v>
      </c>
    </row>
    <row r="30" spans="1:21" ht="13.5">
      <c r="A30" s="1" t="s">
        <v>60</v>
      </c>
      <c r="B30" t="s">
        <v>163</v>
      </c>
      <c r="C30">
        <v>19</v>
      </c>
      <c r="D30" s="3">
        <f t="shared" si="4"/>
        <v>4.121495327102804</v>
      </c>
      <c r="E30">
        <v>4</v>
      </c>
      <c r="F30">
        <v>6</v>
      </c>
      <c r="G30">
        <v>0</v>
      </c>
      <c r="H30">
        <v>0</v>
      </c>
      <c r="I30" s="2">
        <f t="shared" si="5"/>
        <v>0.4</v>
      </c>
      <c r="J30" s="7">
        <v>107</v>
      </c>
      <c r="K30">
        <v>1</v>
      </c>
      <c r="L30">
        <v>452</v>
      </c>
      <c r="M30">
        <v>111</v>
      </c>
      <c r="N30">
        <v>48</v>
      </c>
      <c r="O30">
        <v>22</v>
      </c>
      <c r="P30">
        <v>0</v>
      </c>
      <c r="Q30">
        <v>5</v>
      </c>
      <c r="R30">
        <v>51</v>
      </c>
      <c r="S30">
        <v>49</v>
      </c>
      <c r="T30" s="3">
        <f t="shared" si="6"/>
        <v>1.2429906542056075</v>
      </c>
      <c r="U30" s="3">
        <f t="shared" si="7"/>
        <v>4.037383177570093</v>
      </c>
    </row>
    <row r="31" spans="1:21" ht="13.5">
      <c r="A31" s="1" t="s">
        <v>60</v>
      </c>
      <c r="B31" t="s">
        <v>135</v>
      </c>
      <c r="C31">
        <v>11</v>
      </c>
      <c r="D31" s="3">
        <f t="shared" si="4"/>
        <v>3.186335403726708</v>
      </c>
      <c r="E31">
        <v>0</v>
      </c>
      <c r="F31">
        <v>1</v>
      </c>
      <c r="G31">
        <v>0</v>
      </c>
      <c r="H31">
        <v>0</v>
      </c>
      <c r="I31" s="2">
        <f t="shared" si="5"/>
        <v>0</v>
      </c>
      <c r="J31" s="7">
        <v>53.666666666666664</v>
      </c>
      <c r="K31">
        <v>0</v>
      </c>
      <c r="L31">
        <v>225</v>
      </c>
      <c r="M31">
        <v>52</v>
      </c>
      <c r="N31">
        <v>34</v>
      </c>
      <c r="O31">
        <v>11</v>
      </c>
      <c r="P31">
        <v>3</v>
      </c>
      <c r="Q31">
        <v>2</v>
      </c>
      <c r="R31">
        <v>20</v>
      </c>
      <c r="S31">
        <v>19</v>
      </c>
      <c r="T31" s="3">
        <f t="shared" si="6"/>
        <v>1.173913043478261</v>
      </c>
      <c r="U31" s="3">
        <f t="shared" si="7"/>
        <v>5.7018633540372665</v>
      </c>
    </row>
    <row r="32" spans="1:21" ht="13.5">
      <c r="A32" s="1" t="s">
        <v>51</v>
      </c>
      <c r="B32" t="s">
        <v>171</v>
      </c>
      <c r="C32">
        <v>51</v>
      </c>
      <c r="D32" s="3">
        <f t="shared" si="4"/>
        <v>3.7951807228915664</v>
      </c>
      <c r="E32">
        <v>5</v>
      </c>
      <c r="F32">
        <v>6</v>
      </c>
      <c r="G32">
        <v>3</v>
      </c>
      <c r="H32">
        <v>3</v>
      </c>
      <c r="I32" s="2">
        <f t="shared" si="5"/>
        <v>0.45454545454545453</v>
      </c>
      <c r="J32" s="7">
        <v>83</v>
      </c>
      <c r="K32">
        <v>0</v>
      </c>
      <c r="L32">
        <v>358</v>
      </c>
      <c r="M32">
        <v>87</v>
      </c>
      <c r="N32">
        <v>36</v>
      </c>
      <c r="O32">
        <v>19</v>
      </c>
      <c r="P32">
        <v>1</v>
      </c>
      <c r="Q32">
        <v>11</v>
      </c>
      <c r="R32">
        <v>38</v>
      </c>
      <c r="S32">
        <v>35</v>
      </c>
      <c r="T32" s="3">
        <f t="shared" si="6"/>
        <v>1.2771084337349397</v>
      </c>
      <c r="U32" s="3">
        <f t="shared" si="7"/>
        <v>3.9036144578313254</v>
      </c>
    </row>
    <row r="33" spans="1:21" ht="13.5">
      <c r="A33" s="1" t="s">
        <v>52</v>
      </c>
      <c r="B33" t="s">
        <v>144</v>
      </c>
      <c r="C33">
        <v>49</v>
      </c>
      <c r="D33" s="3">
        <f t="shared" si="4"/>
        <v>4.332089552238806</v>
      </c>
      <c r="E33">
        <v>5</v>
      </c>
      <c r="F33">
        <v>4</v>
      </c>
      <c r="G33">
        <v>1</v>
      </c>
      <c r="H33">
        <v>0</v>
      </c>
      <c r="I33" s="2">
        <f t="shared" si="5"/>
        <v>0.5555555555555556</v>
      </c>
      <c r="J33" s="7">
        <v>89.33333333333333</v>
      </c>
      <c r="K33">
        <v>0</v>
      </c>
      <c r="L33">
        <v>377</v>
      </c>
      <c r="M33">
        <v>81</v>
      </c>
      <c r="N33">
        <v>47</v>
      </c>
      <c r="O33">
        <v>17</v>
      </c>
      <c r="P33">
        <v>3</v>
      </c>
      <c r="Q33">
        <v>16</v>
      </c>
      <c r="R33">
        <v>44</v>
      </c>
      <c r="S33">
        <v>43</v>
      </c>
      <c r="T33" s="3">
        <f t="shared" si="6"/>
        <v>1.0970149253731345</v>
      </c>
      <c r="U33" s="3">
        <f t="shared" si="7"/>
        <v>4.735074626865671</v>
      </c>
    </row>
    <row r="34" spans="1:21" ht="13.5">
      <c r="A34" s="1" t="s">
        <v>52</v>
      </c>
      <c r="B34" t="s">
        <v>169</v>
      </c>
      <c r="C34">
        <v>41</v>
      </c>
      <c r="D34" s="3">
        <f t="shared" si="4"/>
        <v>6.648241206030152</v>
      </c>
      <c r="E34">
        <v>3</v>
      </c>
      <c r="F34">
        <v>3</v>
      </c>
      <c r="G34">
        <v>3</v>
      </c>
      <c r="H34">
        <v>1</v>
      </c>
      <c r="I34" s="2">
        <f t="shared" si="5"/>
        <v>0.5</v>
      </c>
      <c r="J34" s="7">
        <v>66.33333333333333</v>
      </c>
      <c r="K34">
        <v>0</v>
      </c>
      <c r="L34">
        <v>323</v>
      </c>
      <c r="M34">
        <v>100</v>
      </c>
      <c r="N34">
        <v>19</v>
      </c>
      <c r="O34">
        <v>19</v>
      </c>
      <c r="P34">
        <v>1</v>
      </c>
      <c r="Q34">
        <v>11</v>
      </c>
      <c r="R34">
        <v>50</v>
      </c>
      <c r="S34">
        <v>49</v>
      </c>
      <c r="T34" s="3">
        <f t="shared" si="6"/>
        <v>1.7939698492462313</v>
      </c>
      <c r="U34" s="3">
        <f t="shared" si="7"/>
        <v>2.5778894472361813</v>
      </c>
    </row>
    <row r="35" spans="1:21" ht="13.5">
      <c r="A35" s="1" t="s">
        <v>53</v>
      </c>
      <c r="B35" t="s">
        <v>187</v>
      </c>
      <c r="C35">
        <v>9</v>
      </c>
      <c r="D35" s="3">
        <f t="shared" si="4"/>
        <v>4.2631578947368425</v>
      </c>
      <c r="E35">
        <v>2</v>
      </c>
      <c r="F35">
        <v>1</v>
      </c>
      <c r="G35">
        <v>2</v>
      </c>
      <c r="H35">
        <v>1</v>
      </c>
      <c r="I35" s="2">
        <f t="shared" si="5"/>
        <v>0.6666666666666666</v>
      </c>
      <c r="J35" s="7">
        <v>12.666666666666666</v>
      </c>
      <c r="K35">
        <v>0</v>
      </c>
      <c r="L35">
        <v>56</v>
      </c>
      <c r="M35">
        <v>14</v>
      </c>
      <c r="N35">
        <v>2</v>
      </c>
      <c r="O35">
        <v>3</v>
      </c>
      <c r="P35">
        <v>0</v>
      </c>
      <c r="Q35">
        <v>2</v>
      </c>
      <c r="R35">
        <v>6</v>
      </c>
      <c r="S35">
        <v>6</v>
      </c>
      <c r="T35" s="3">
        <f t="shared" si="6"/>
        <v>1.3421052631578947</v>
      </c>
      <c r="U35" s="3">
        <f t="shared" si="7"/>
        <v>1.4210526315789476</v>
      </c>
    </row>
    <row r="36" spans="1:21" ht="13.5">
      <c r="A36" s="1" t="s">
        <v>53</v>
      </c>
      <c r="B36" t="s">
        <v>165</v>
      </c>
      <c r="C36">
        <v>30</v>
      </c>
      <c r="D36" s="3">
        <f t="shared" si="4"/>
        <v>1.894736842105263</v>
      </c>
      <c r="E36">
        <v>1</v>
      </c>
      <c r="F36">
        <v>0</v>
      </c>
      <c r="G36">
        <v>22</v>
      </c>
      <c r="H36">
        <v>2</v>
      </c>
      <c r="I36" s="2">
        <f t="shared" si="5"/>
        <v>1</v>
      </c>
      <c r="J36" s="7">
        <v>38</v>
      </c>
      <c r="K36">
        <v>0</v>
      </c>
      <c r="L36">
        <v>151</v>
      </c>
      <c r="M36">
        <v>29</v>
      </c>
      <c r="N36">
        <v>25</v>
      </c>
      <c r="O36">
        <v>6</v>
      </c>
      <c r="P36">
        <v>1</v>
      </c>
      <c r="Q36">
        <v>2</v>
      </c>
      <c r="R36">
        <v>8</v>
      </c>
      <c r="S36">
        <v>8</v>
      </c>
      <c r="T36" s="3">
        <f t="shared" si="6"/>
        <v>0.9210526315789473</v>
      </c>
      <c r="U36" s="3">
        <f t="shared" si="7"/>
        <v>5.921052631578948</v>
      </c>
    </row>
    <row r="37" spans="1:21" ht="13.5">
      <c r="A37" s="1" t="s">
        <v>49</v>
      </c>
      <c r="B37" t="s">
        <v>141</v>
      </c>
      <c r="C37">
        <v>45</v>
      </c>
      <c r="D37" s="3">
        <f t="shared" si="4"/>
        <v>4.133971291866028</v>
      </c>
      <c r="E37">
        <v>3</v>
      </c>
      <c r="F37">
        <v>2</v>
      </c>
      <c r="G37">
        <v>1</v>
      </c>
      <c r="H37">
        <v>4</v>
      </c>
      <c r="I37" s="2">
        <f t="shared" si="5"/>
        <v>0.6</v>
      </c>
      <c r="J37" s="7">
        <v>69.66666666666667</v>
      </c>
      <c r="K37">
        <v>0</v>
      </c>
      <c r="L37">
        <v>300</v>
      </c>
      <c r="M37">
        <v>73</v>
      </c>
      <c r="N37">
        <v>22</v>
      </c>
      <c r="O37">
        <v>14</v>
      </c>
      <c r="P37">
        <v>2</v>
      </c>
      <c r="Q37">
        <v>10</v>
      </c>
      <c r="R37">
        <v>34</v>
      </c>
      <c r="S37">
        <v>32</v>
      </c>
      <c r="T37" s="3">
        <f t="shared" si="6"/>
        <v>1.2488038277511961</v>
      </c>
      <c r="U37" s="3">
        <f t="shared" si="7"/>
        <v>2.8421052631578947</v>
      </c>
    </row>
    <row r="38" spans="1:21" ht="13.5">
      <c r="A38" s="1" t="s">
        <v>49</v>
      </c>
      <c r="B38" t="s">
        <v>148</v>
      </c>
      <c r="C38" s="16" t="s">
        <v>55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</row>
    <row r="39" spans="1:21" ht="13.5">
      <c r="A39" s="1" t="s">
        <v>49</v>
      </c>
      <c r="B39" t="s">
        <v>170</v>
      </c>
      <c r="C39" s="16" t="s">
        <v>55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</row>
    <row r="40" spans="1:21" ht="13.5">
      <c r="A40" s="1" t="s">
        <v>49</v>
      </c>
      <c r="B40" t="s">
        <v>198</v>
      </c>
      <c r="C40" s="16" t="s">
        <v>55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</row>
  </sheetData>
  <sheetProtection/>
  <mergeCells count="5">
    <mergeCell ref="C19:S19"/>
    <mergeCell ref="C21:S21"/>
    <mergeCell ref="C38:U38"/>
    <mergeCell ref="C39:U39"/>
    <mergeCell ref="C40:U40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selection activeCell="C18" sqref="C18:S18"/>
    </sheetView>
  </sheetViews>
  <sheetFormatPr defaultColWidth="9.00390625" defaultRowHeight="13.5"/>
  <cols>
    <col min="1" max="1" width="5.25390625" style="0" bestFit="1" customWidth="1"/>
    <col min="2" max="2" width="21.00390625" style="0" bestFit="1" customWidth="1"/>
    <col min="3" max="9" width="5.25390625" style="0" bestFit="1" customWidth="1"/>
    <col min="10" max="10" width="8.125" style="0" bestFit="1" customWidth="1"/>
    <col min="11" max="15" width="5.25390625" style="0" bestFit="1" customWidth="1"/>
    <col min="16" max="16" width="5.875" style="0" bestFit="1" customWidth="1"/>
    <col min="17" max="17" width="5.25390625" style="0" bestFit="1" customWidth="1"/>
    <col min="18" max="18" width="5.125" style="0" bestFit="1" customWidth="1"/>
    <col min="19" max="19" width="5.75390625" style="0" bestFit="1" customWidth="1"/>
    <col min="20" max="20" width="5.875" style="0" customWidth="1"/>
    <col min="21" max="21" width="7.125" style="0" customWidth="1"/>
  </cols>
  <sheetData>
    <row r="1" spans="1:19" ht="13.5">
      <c r="A1" t="s">
        <v>0</v>
      </c>
      <c r="C1" t="s">
        <v>12</v>
      </c>
      <c r="D1" t="s">
        <v>2</v>
      </c>
      <c r="E1" t="s">
        <v>3</v>
      </c>
      <c r="F1" t="s">
        <v>4</v>
      </c>
      <c r="G1" t="s">
        <v>26</v>
      </c>
      <c r="H1" t="s">
        <v>5</v>
      </c>
      <c r="I1" t="s">
        <v>6</v>
      </c>
      <c r="J1" t="s">
        <v>56</v>
      </c>
      <c r="K1" t="s">
        <v>23</v>
      </c>
      <c r="L1" t="s">
        <v>7</v>
      </c>
      <c r="M1" t="s">
        <v>8</v>
      </c>
      <c r="N1" t="s">
        <v>9</v>
      </c>
      <c r="O1" t="s">
        <v>10</v>
      </c>
      <c r="P1" t="s">
        <v>11</v>
      </c>
      <c r="Q1" t="s">
        <v>24</v>
      </c>
      <c r="R1" t="s">
        <v>25</v>
      </c>
      <c r="S1" t="s">
        <v>13</v>
      </c>
    </row>
    <row r="2" spans="1:19" ht="13.5">
      <c r="A2">
        <v>1</v>
      </c>
      <c r="B2" t="s">
        <v>118</v>
      </c>
      <c r="C2">
        <v>143</v>
      </c>
      <c r="D2" s="2">
        <f aca="true" t="shared" si="0" ref="D2:D20">F2/E2</f>
        <v>0.2905405405405405</v>
      </c>
      <c r="E2">
        <v>444</v>
      </c>
      <c r="F2">
        <v>129</v>
      </c>
      <c r="G2">
        <v>0</v>
      </c>
      <c r="H2">
        <v>18</v>
      </c>
      <c r="I2" s="2">
        <f aca="true" t="shared" si="1" ref="I2:I20">(F2+K2)/(E2+K2+N2)</f>
        <v>0.3368421052631579</v>
      </c>
      <c r="J2">
        <v>184</v>
      </c>
      <c r="K2">
        <v>31</v>
      </c>
      <c r="L2">
        <v>50</v>
      </c>
      <c r="M2">
        <v>2</v>
      </c>
      <c r="N2">
        <v>0</v>
      </c>
      <c r="O2">
        <v>23</v>
      </c>
      <c r="P2" s="13">
        <v>0</v>
      </c>
      <c r="Q2" s="2">
        <v>0.37</v>
      </c>
      <c r="R2" s="2">
        <f aca="true" t="shared" si="2" ref="R2:R20">J2/E2</f>
        <v>0.4144144144144144</v>
      </c>
      <c r="S2" s="2">
        <f aca="true" t="shared" si="3" ref="S2:S20">I2+R2</f>
        <v>0.7512565196775722</v>
      </c>
    </row>
    <row r="3" spans="1:19" ht="13.5">
      <c r="A3">
        <v>2</v>
      </c>
      <c r="B3" t="s">
        <v>199</v>
      </c>
      <c r="C3">
        <v>144</v>
      </c>
      <c r="D3" s="2">
        <f t="shared" si="0"/>
        <v>0.2102803738317757</v>
      </c>
      <c r="E3">
        <v>428</v>
      </c>
      <c r="F3">
        <v>90</v>
      </c>
      <c r="G3">
        <v>0</v>
      </c>
      <c r="H3">
        <v>19</v>
      </c>
      <c r="I3" s="2">
        <f t="shared" si="1"/>
        <v>0.2683982683982684</v>
      </c>
      <c r="J3">
        <v>113</v>
      </c>
      <c r="K3">
        <v>34</v>
      </c>
      <c r="L3">
        <v>61</v>
      </c>
      <c r="M3">
        <v>0</v>
      </c>
      <c r="N3">
        <v>0</v>
      </c>
      <c r="O3">
        <v>6</v>
      </c>
      <c r="P3" s="13">
        <v>7</v>
      </c>
      <c r="Q3" s="2">
        <v>0.254</v>
      </c>
      <c r="R3" s="2">
        <f t="shared" si="2"/>
        <v>0.26401869158878505</v>
      </c>
      <c r="S3" s="2">
        <f t="shared" si="3"/>
        <v>0.5324169599870534</v>
      </c>
    </row>
    <row r="4" spans="1:19" ht="13.5">
      <c r="A4">
        <v>3</v>
      </c>
      <c r="B4" t="s">
        <v>200</v>
      </c>
      <c r="C4">
        <v>141</v>
      </c>
      <c r="D4" s="2">
        <f t="shared" si="0"/>
        <v>0.31123388581952116</v>
      </c>
      <c r="E4">
        <v>543</v>
      </c>
      <c r="F4">
        <v>169</v>
      </c>
      <c r="G4">
        <v>41</v>
      </c>
      <c r="H4">
        <v>108</v>
      </c>
      <c r="I4" s="2">
        <f t="shared" si="1"/>
        <v>0.3781094527363184</v>
      </c>
      <c r="J4">
        <v>333</v>
      </c>
      <c r="K4">
        <v>59</v>
      </c>
      <c r="L4">
        <v>54</v>
      </c>
      <c r="M4">
        <v>0</v>
      </c>
      <c r="N4">
        <v>1</v>
      </c>
      <c r="O4">
        <v>8</v>
      </c>
      <c r="P4" s="13">
        <v>12</v>
      </c>
      <c r="Q4" s="2">
        <v>0.322</v>
      </c>
      <c r="R4" s="2">
        <f t="shared" si="2"/>
        <v>0.6132596685082873</v>
      </c>
      <c r="S4" s="2">
        <f t="shared" si="3"/>
        <v>0.9913691212446056</v>
      </c>
    </row>
    <row r="5" spans="1:19" ht="13.5">
      <c r="A5">
        <v>4</v>
      </c>
      <c r="B5" t="s">
        <v>174</v>
      </c>
      <c r="C5">
        <v>142</v>
      </c>
      <c r="D5" s="2">
        <f t="shared" si="0"/>
        <v>0.24479166666666666</v>
      </c>
      <c r="E5">
        <v>576</v>
      </c>
      <c r="F5">
        <v>141</v>
      </c>
      <c r="G5">
        <v>46</v>
      </c>
      <c r="H5">
        <v>103</v>
      </c>
      <c r="I5" s="2">
        <f t="shared" si="1"/>
        <v>0.2638655462184874</v>
      </c>
      <c r="J5">
        <v>307</v>
      </c>
      <c r="K5">
        <v>16</v>
      </c>
      <c r="L5">
        <v>60</v>
      </c>
      <c r="M5">
        <v>0</v>
      </c>
      <c r="N5">
        <v>3</v>
      </c>
      <c r="O5">
        <v>5</v>
      </c>
      <c r="P5" s="13">
        <v>13</v>
      </c>
      <c r="Q5" s="2">
        <v>0.263</v>
      </c>
      <c r="R5" s="2">
        <f t="shared" si="2"/>
        <v>0.5329861111111112</v>
      </c>
      <c r="S5" s="2">
        <f t="shared" si="3"/>
        <v>0.7968516573295985</v>
      </c>
    </row>
    <row r="6" spans="1:19" ht="13.5">
      <c r="A6">
        <v>5</v>
      </c>
      <c r="B6" t="s">
        <v>201</v>
      </c>
      <c r="C6">
        <v>143</v>
      </c>
      <c r="D6" s="2">
        <f t="shared" si="0"/>
        <v>0.24057450628366248</v>
      </c>
      <c r="E6">
        <v>557</v>
      </c>
      <c r="F6">
        <v>134</v>
      </c>
      <c r="G6">
        <v>17</v>
      </c>
      <c r="H6">
        <v>60</v>
      </c>
      <c r="I6" s="2">
        <f t="shared" si="1"/>
        <v>0.28135593220338984</v>
      </c>
      <c r="J6">
        <v>214</v>
      </c>
      <c r="K6">
        <v>32</v>
      </c>
      <c r="L6">
        <v>67</v>
      </c>
      <c r="M6">
        <v>0</v>
      </c>
      <c r="N6">
        <v>1</v>
      </c>
      <c r="O6">
        <v>8</v>
      </c>
      <c r="P6" s="13">
        <v>16</v>
      </c>
      <c r="Q6" s="2">
        <v>0.274</v>
      </c>
      <c r="R6" s="2">
        <f t="shared" si="2"/>
        <v>0.38420107719928187</v>
      </c>
      <c r="S6" s="2">
        <f t="shared" si="3"/>
        <v>0.6655570094026717</v>
      </c>
    </row>
    <row r="7" spans="1:19" ht="13.5">
      <c r="A7">
        <v>6</v>
      </c>
      <c r="B7" t="s">
        <v>119</v>
      </c>
      <c r="C7">
        <v>144</v>
      </c>
      <c r="D7" s="2">
        <f t="shared" si="0"/>
        <v>0.24433249370277077</v>
      </c>
      <c r="E7">
        <v>397</v>
      </c>
      <c r="F7">
        <v>97</v>
      </c>
      <c r="G7">
        <v>0</v>
      </c>
      <c r="H7">
        <v>25</v>
      </c>
      <c r="I7" s="2">
        <f t="shared" si="1"/>
        <v>0.27710843373493976</v>
      </c>
      <c r="J7">
        <v>141</v>
      </c>
      <c r="K7">
        <v>18</v>
      </c>
      <c r="L7">
        <v>40</v>
      </c>
      <c r="M7">
        <v>11</v>
      </c>
      <c r="N7">
        <v>0</v>
      </c>
      <c r="O7">
        <v>24</v>
      </c>
      <c r="P7" s="13">
        <v>2</v>
      </c>
      <c r="Q7" s="2">
        <v>0.206</v>
      </c>
      <c r="R7" s="2">
        <f t="shared" si="2"/>
        <v>0.35516372795969775</v>
      </c>
      <c r="S7" s="2">
        <f t="shared" si="3"/>
        <v>0.6322721616946375</v>
      </c>
    </row>
    <row r="8" spans="1:19" ht="13.5">
      <c r="A8">
        <v>7</v>
      </c>
      <c r="B8" t="s">
        <v>131</v>
      </c>
      <c r="C8">
        <v>144</v>
      </c>
      <c r="D8" s="2">
        <f t="shared" si="0"/>
        <v>0.2375</v>
      </c>
      <c r="E8">
        <v>400</v>
      </c>
      <c r="F8">
        <v>95</v>
      </c>
      <c r="G8">
        <v>1</v>
      </c>
      <c r="H8">
        <v>37</v>
      </c>
      <c r="I8" s="2">
        <f t="shared" si="1"/>
        <v>0.25365853658536586</v>
      </c>
      <c r="J8">
        <v>116</v>
      </c>
      <c r="K8">
        <v>9</v>
      </c>
      <c r="L8">
        <v>48</v>
      </c>
      <c r="M8">
        <v>5</v>
      </c>
      <c r="N8">
        <v>1</v>
      </c>
      <c r="O8">
        <v>14</v>
      </c>
      <c r="P8" s="13">
        <v>6</v>
      </c>
      <c r="Q8" s="2">
        <v>0.3</v>
      </c>
      <c r="R8" s="2">
        <f t="shared" si="2"/>
        <v>0.29</v>
      </c>
      <c r="S8" s="2">
        <f t="shared" si="3"/>
        <v>0.5436585365853659</v>
      </c>
    </row>
    <row r="9" spans="1:19" ht="13.5">
      <c r="A9">
        <v>8</v>
      </c>
      <c r="B9" t="s">
        <v>191</v>
      </c>
      <c r="C9">
        <v>144</v>
      </c>
      <c r="D9" s="2">
        <f t="shared" si="0"/>
        <v>0.22388059701492538</v>
      </c>
      <c r="E9">
        <v>335</v>
      </c>
      <c r="F9">
        <v>75</v>
      </c>
      <c r="G9">
        <v>4</v>
      </c>
      <c r="H9">
        <v>28</v>
      </c>
      <c r="I9" s="2">
        <f t="shared" si="1"/>
        <v>0.2770083102493075</v>
      </c>
      <c r="J9">
        <v>102</v>
      </c>
      <c r="K9">
        <v>25</v>
      </c>
      <c r="L9">
        <v>46</v>
      </c>
      <c r="M9">
        <v>2</v>
      </c>
      <c r="N9">
        <v>1</v>
      </c>
      <c r="O9">
        <v>1</v>
      </c>
      <c r="P9" s="13">
        <v>3</v>
      </c>
      <c r="Q9" s="2">
        <v>0.266</v>
      </c>
      <c r="R9" s="2">
        <f t="shared" si="2"/>
        <v>0.3044776119402985</v>
      </c>
      <c r="S9" s="2">
        <f t="shared" si="3"/>
        <v>0.581485922189606</v>
      </c>
    </row>
    <row r="10" spans="1:19" ht="13.5">
      <c r="A10" s="1" t="s">
        <v>1</v>
      </c>
      <c r="B10" t="s">
        <v>202</v>
      </c>
      <c r="C10">
        <v>113</v>
      </c>
      <c r="D10" s="2">
        <f t="shared" si="0"/>
        <v>0.3125</v>
      </c>
      <c r="E10">
        <v>160</v>
      </c>
      <c r="F10">
        <v>50</v>
      </c>
      <c r="G10">
        <v>1</v>
      </c>
      <c r="H10">
        <v>16</v>
      </c>
      <c r="I10" s="2">
        <f t="shared" si="1"/>
        <v>0.3373493975903614</v>
      </c>
      <c r="J10">
        <v>71</v>
      </c>
      <c r="K10">
        <v>6</v>
      </c>
      <c r="L10">
        <v>18</v>
      </c>
      <c r="M10">
        <v>3</v>
      </c>
      <c r="N10">
        <v>0</v>
      </c>
      <c r="O10">
        <v>3</v>
      </c>
      <c r="P10" s="13">
        <v>3</v>
      </c>
      <c r="Q10" s="2">
        <v>0.286</v>
      </c>
      <c r="R10" s="2">
        <f t="shared" si="2"/>
        <v>0.44375</v>
      </c>
      <c r="S10" s="2">
        <f t="shared" si="3"/>
        <v>0.7810993975903614</v>
      </c>
    </row>
    <row r="11" spans="1:19" ht="13.5">
      <c r="A11" s="1" t="s">
        <v>1</v>
      </c>
      <c r="B11" t="s">
        <v>160</v>
      </c>
      <c r="C11">
        <v>123</v>
      </c>
      <c r="D11" s="2">
        <f t="shared" si="0"/>
        <v>0.24113475177304963</v>
      </c>
      <c r="E11">
        <v>141</v>
      </c>
      <c r="F11">
        <v>34</v>
      </c>
      <c r="G11">
        <v>4</v>
      </c>
      <c r="H11">
        <v>9</v>
      </c>
      <c r="I11" s="2">
        <f t="shared" si="1"/>
        <v>0.28187919463087246</v>
      </c>
      <c r="J11">
        <v>50</v>
      </c>
      <c r="K11">
        <v>8</v>
      </c>
      <c r="L11">
        <v>26</v>
      </c>
      <c r="M11">
        <v>0</v>
      </c>
      <c r="N11">
        <v>0</v>
      </c>
      <c r="O11">
        <v>1</v>
      </c>
      <c r="P11" s="13">
        <v>0</v>
      </c>
      <c r="Q11" s="2">
        <v>0.313</v>
      </c>
      <c r="R11" s="2">
        <f t="shared" si="2"/>
        <v>0.3546099290780142</v>
      </c>
      <c r="S11" s="2">
        <f t="shared" si="3"/>
        <v>0.6364891237088867</v>
      </c>
    </row>
    <row r="12" spans="1:19" ht="13.5">
      <c r="A12" s="1" t="s">
        <v>1</v>
      </c>
      <c r="B12" t="s">
        <v>132</v>
      </c>
      <c r="C12">
        <v>74</v>
      </c>
      <c r="D12" s="2">
        <f t="shared" si="0"/>
        <v>0.16831683168316833</v>
      </c>
      <c r="E12">
        <v>101</v>
      </c>
      <c r="F12">
        <v>17</v>
      </c>
      <c r="G12">
        <v>0</v>
      </c>
      <c r="H12">
        <v>4</v>
      </c>
      <c r="I12" s="2">
        <f t="shared" si="1"/>
        <v>0.20754716981132076</v>
      </c>
      <c r="J12">
        <v>17</v>
      </c>
      <c r="K12">
        <v>5</v>
      </c>
      <c r="L12">
        <v>10</v>
      </c>
      <c r="M12">
        <v>3</v>
      </c>
      <c r="N12">
        <v>0</v>
      </c>
      <c r="O12">
        <v>2</v>
      </c>
      <c r="P12" s="13">
        <v>0</v>
      </c>
      <c r="Q12" s="2">
        <v>0.211</v>
      </c>
      <c r="R12" s="2">
        <f t="shared" si="2"/>
        <v>0.16831683168316833</v>
      </c>
      <c r="S12" s="2">
        <f t="shared" si="3"/>
        <v>0.37586400149448906</v>
      </c>
    </row>
    <row r="13" spans="1:19" ht="13.5">
      <c r="A13" s="1" t="s">
        <v>1</v>
      </c>
      <c r="B13" t="s">
        <v>124</v>
      </c>
      <c r="C13">
        <v>93</v>
      </c>
      <c r="D13" s="2">
        <f t="shared" si="0"/>
        <v>0.17346938775510204</v>
      </c>
      <c r="E13">
        <v>98</v>
      </c>
      <c r="F13">
        <v>17</v>
      </c>
      <c r="G13">
        <v>1</v>
      </c>
      <c r="H13">
        <v>3</v>
      </c>
      <c r="I13" s="2">
        <f t="shared" si="1"/>
        <v>0.19</v>
      </c>
      <c r="J13">
        <v>24</v>
      </c>
      <c r="K13">
        <v>2</v>
      </c>
      <c r="L13">
        <v>11</v>
      </c>
      <c r="M13">
        <v>1</v>
      </c>
      <c r="N13">
        <v>0</v>
      </c>
      <c r="O13">
        <v>0</v>
      </c>
      <c r="P13" s="13">
        <v>1</v>
      </c>
      <c r="Q13" s="2">
        <v>0.071</v>
      </c>
      <c r="R13" s="2">
        <f t="shared" si="2"/>
        <v>0.24489795918367346</v>
      </c>
      <c r="S13" s="2">
        <f t="shared" si="3"/>
        <v>0.43489795918367347</v>
      </c>
    </row>
    <row r="14" spans="1:19" ht="13.5">
      <c r="A14" s="1" t="s">
        <v>1</v>
      </c>
      <c r="B14" t="s">
        <v>154</v>
      </c>
      <c r="C14">
        <v>62</v>
      </c>
      <c r="D14" s="2">
        <f t="shared" si="0"/>
        <v>0.20967741935483872</v>
      </c>
      <c r="E14">
        <v>62</v>
      </c>
      <c r="F14">
        <v>13</v>
      </c>
      <c r="G14">
        <v>0</v>
      </c>
      <c r="H14">
        <v>4</v>
      </c>
      <c r="I14" s="2">
        <f t="shared" si="1"/>
        <v>0.3</v>
      </c>
      <c r="J14">
        <v>13</v>
      </c>
      <c r="K14">
        <v>8</v>
      </c>
      <c r="L14">
        <v>7</v>
      </c>
      <c r="M14">
        <v>3</v>
      </c>
      <c r="N14">
        <v>0</v>
      </c>
      <c r="O14">
        <v>2</v>
      </c>
      <c r="P14" s="13">
        <v>0</v>
      </c>
      <c r="Q14" s="2">
        <v>0.278</v>
      </c>
      <c r="R14" s="2">
        <f t="shared" si="2"/>
        <v>0.20967741935483872</v>
      </c>
      <c r="S14" s="2">
        <f t="shared" si="3"/>
        <v>0.5096774193548387</v>
      </c>
    </row>
    <row r="15" spans="1:19" ht="13.5">
      <c r="A15" s="1" t="s">
        <v>1</v>
      </c>
      <c r="B15" t="s">
        <v>157</v>
      </c>
      <c r="C15">
        <v>86</v>
      </c>
      <c r="D15" s="2">
        <f t="shared" si="0"/>
        <v>0.2978723404255319</v>
      </c>
      <c r="E15">
        <v>94</v>
      </c>
      <c r="F15">
        <v>28</v>
      </c>
      <c r="G15">
        <v>1</v>
      </c>
      <c r="H15">
        <v>9</v>
      </c>
      <c r="I15" s="2">
        <f t="shared" si="1"/>
        <v>0.31958762886597936</v>
      </c>
      <c r="J15">
        <v>39</v>
      </c>
      <c r="K15">
        <v>3</v>
      </c>
      <c r="L15">
        <v>10</v>
      </c>
      <c r="M15">
        <v>5</v>
      </c>
      <c r="N15">
        <v>0</v>
      </c>
      <c r="O15">
        <v>2</v>
      </c>
      <c r="P15" s="13">
        <v>3</v>
      </c>
      <c r="Q15" s="2">
        <v>0.276</v>
      </c>
      <c r="R15" s="2">
        <f t="shared" si="2"/>
        <v>0.4148936170212766</v>
      </c>
      <c r="S15" s="2">
        <f t="shared" si="3"/>
        <v>0.7344812458872559</v>
      </c>
    </row>
    <row r="16" spans="1:19" ht="13.5">
      <c r="A16" s="1" t="s">
        <v>1</v>
      </c>
      <c r="B16" t="s">
        <v>125</v>
      </c>
      <c r="C16">
        <v>112</v>
      </c>
      <c r="D16" s="2">
        <f t="shared" si="0"/>
        <v>0.24271844660194175</v>
      </c>
      <c r="E16">
        <v>103</v>
      </c>
      <c r="F16">
        <v>25</v>
      </c>
      <c r="G16">
        <v>0</v>
      </c>
      <c r="H16">
        <v>6</v>
      </c>
      <c r="I16" s="2">
        <f t="shared" si="1"/>
        <v>0.2777777777777778</v>
      </c>
      <c r="J16">
        <v>30</v>
      </c>
      <c r="K16">
        <v>5</v>
      </c>
      <c r="L16">
        <v>17</v>
      </c>
      <c r="M16">
        <v>3</v>
      </c>
      <c r="N16">
        <v>0</v>
      </c>
      <c r="O16">
        <v>1</v>
      </c>
      <c r="P16" s="13">
        <v>2</v>
      </c>
      <c r="Q16" s="2">
        <v>0.318</v>
      </c>
      <c r="R16" s="2">
        <f t="shared" si="2"/>
        <v>0.2912621359223301</v>
      </c>
      <c r="S16" s="2">
        <f t="shared" si="3"/>
        <v>0.5690399137001079</v>
      </c>
    </row>
    <row r="17" spans="1:19" ht="13.5">
      <c r="A17" s="1" t="s">
        <v>1</v>
      </c>
      <c r="B17" t="s">
        <v>133</v>
      </c>
      <c r="C17">
        <v>48</v>
      </c>
      <c r="D17" s="2">
        <f t="shared" si="0"/>
        <v>0.10256410256410256</v>
      </c>
      <c r="E17">
        <v>39</v>
      </c>
      <c r="F17">
        <v>4</v>
      </c>
      <c r="G17">
        <v>0</v>
      </c>
      <c r="H17">
        <v>4</v>
      </c>
      <c r="I17" s="2">
        <f t="shared" si="1"/>
        <v>0.14634146341463414</v>
      </c>
      <c r="J17">
        <v>5</v>
      </c>
      <c r="K17">
        <v>2</v>
      </c>
      <c r="L17">
        <v>5</v>
      </c>
      <c r="M17">
        <v>0</v>
      </c>
      <c r="N17">
        <v>0</v>
      </c>
      <c r="O17">
        <v>0</v>
      </c>
      <c r="P17" s="13">
        <v>0</v>
      </c>
      <c r="Q17" s="2">
        <v>0.188</v>
      </c>
      <c r="R17" s="2">
        <f t="shared" si="2"/>
        <v>0.1282051282051282</v>
      </c>
      <c r="S17" s="2">
        <f t="shared" si="3"/>
        <v>0.27454659161976236</v>
      </c>
    </row>
    <row r="18" spans="1:19" ht="13.5">
      <c r="A18" s="1" t="s">
        <v>49</v>
      </c>
      <c r="B18" t="s">
        <v>203</v>
      </c>
      <c r="C18" s="16" t="s">
        <v>54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</row>
    <row r="19" spans="1:19" ht="13.5">
      <c r="A19" s="1" t="s">
        <v>49</v>
      </c>
      <c r="B19" t="s">
        <v>129</v>
      </c>
      <c r="C19" s="16" t="s">
        <v>54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</row>
    <row r="20" spans="1:19" ht="13.5">
      <c r="A20" s="1" t="s">
        <v>49</v>
      </c>
      <c r="B20" t="s">
        <v>127</v>
      </c>
      <c r="C20">
        <v>45</v>
      </c>
      <c r="D20" s="2">
        <f t="shared" si="0"/>
        <v>0.3333333333333333</v>
      </c>
      <c r="E20">
        <v>39</v>
      </c>
      <c r="F20">
        <v>13</v>
      </c>
      <c r="G20">
        <v>0</v>
      </c>
      <c r="H20">
        <v>6</v>
      </c>
      <c r="I20" s="2">
        <f t="shared" si="1"/>
        <v>0.36585365853658536</v>
      </c>
      <c r="J20">
        <v>19</v>
      </c>
      <c r="K20">
        <v>2</v>
      </c>
      <c r="L20">
        <v>4</v>
      </c>
      <c r="M20">
        <v>1</v>
      </c>
      <c r="N20">
        <v>0</v>
      </c>
      <c r="O20">
        <v>2</v>
      </c>
      <c r="P20" s="15">
        <v>1</v>
      </c>
      <c r="Q20" s="2">
        <v>0.364</v>
      </c>
      <c r="R20" s="2">
        <f t="shared" si="2"/>
        <v>0.48717948717948717</v>
      </c>
      <c r="S20" s="2">
        <f t="shared" si="3"/>
        <v>0.8530331457160725</v>
      </c>
    </row>
    <row r="21" spans="1:19" ht="13.5">
      <c r="A21" s="1" t="s">
        <v>49</v>
      </c>
      <c r="B21" t="s">
        <v>194</v>
      </c>
      <c r="C21" s="16" t="s">
        <v>54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</row>
    <row r="24" spans="1:21" ht="13.5">
      <c r="A24" s="1" t="s">
        <v>14</v>
      </c>
      <c r="C24" t="s">
        <v>12</v>
      </c>
      <c r="D24" t="s">
        <v>27</v>
      </c>
      <c r="E24" t="s">
        <v>15</v>
      </c>
      <c r="F24" t="s">
        <v>16</v>
      </c>
      <c r="G24" t="s">
        <v>17</v>
      </c>
      <c r="H24" t="s">
        <v>18</v>
      </c>
      <c r="I24" t="s">
        <v>19</v>
      </c>
      <c r="J24" t="s">
        <v>20</v>
      </c>
      <c r="K24" t="s">
        <v>21</v>
      </c>
      <c r="L24" t="s">
        <v>57</v>
      </c>
      <c r="M24" t="s">
        <v>22</v>
      </c>
      <c r="N24" t="s">
        <v>29</v>
      </c>
      <c r="O24" t="s">
        <v>28</v>
      </c>
      <c r="P24" t="s">
        <v>30</v>
      </c>
      <c r="Q24" t="s">
        <v>31</v>
      </c>
      <c r="R24" t="s">
        <v>32</v>
      </c>
      <c r="S24" t="s">
        <v>33</v>
      </c>
      <c r="T24" t="s">
        <v>47</v>
      </c>
      <c r="U24" t="s">
        <v>48</v>
      </c>
    </row>
    <row r="25" spans="1:21" ht="13.5">
      <c r="A25" s="1" t="s">
        <v>50</v>
      </c>
      <c r="B25" t="s">
        <v>137</v>
      </c>
      <c r="C25">
        <v>28</v>
      </c>
      <c r="D25" s="3">
        <f aca="true" t="shared" si="4" ref="D25:D39">S25/J25*9</f>
        <v>4.50989010989011</v>
      </c>
      <c r="E25">
        <v>6</v>
      </c>
      <c r="F25">
        <v>14</v>
      </c>
      <c r="G25">
        <v>0</v>
      </c>
      <c r="H25">
        <v>0</v>
      </c>
      <c r="I25" s="2">
        <f aca="true" t="shared" si="5" ref="I25:I39">E25/(E25+F25)</f>
        <v>0.3</v>
      </c>
      <c r="J25" s="7">
        <v>151.66666666666666</v>
      </c>
      <c r="K25">
        <v>0</v>
      </c>
      <c r="L25">
        <v>666</v>
      </c>
      <c r="M25">
        <v>167</v>
      </c>
      <c r="N25">
        <v>48</v>
      </c>
      <c r="O25">
        <v>35</v>
      </c>
      <c r="P25">
        <v>5</v>
      </c>
      <c r="Q25">
        <v>17</v>
      </c>
      <c r="R25">
        <v>77</v>
      </c>
      <c r="S25">
        <v>76</v>
      </c>
      <c r="T25" s="3">
        <f aca="true" t="shared" si="6" ref="T25:T39">(M25+O25)/J25</f>
        <v>1.331868131868132</v>
      </c>
      <c r="U25" s="3">
        <f aca="true" t="shared" si="7" ref="U25:U39">N25/J25*9</f>
        <v>2.848351648351649</v>
      </c>
    </row>
    <row r="26" spans="1:21" ht="13.5">
      <c r="A26" s="1" t="s">
        <v>50</v>
      </c>
      <c r="B26" t="s">
        <v>165</v>
      </c>
      <c r="C26">
        <v>28</v>
      </c>
      <c r="D26" s="3">
        <f t="shared" si="4"/>
        <v>3.835227272727273</v>
      </c>
      <c r="E26">
        <v>8</v>
      </c>
      <c r="F26">
        <v>11</v>
      </c>
      <c r="G26">
        <v>0</v>
      </c>
      <c r="H26">
        <v>0</v>
      </c>
      <c r="I26" s="2">
        <f t="shared" si="5"/>
        <v>0.42105263157894735</v>
      </c>
      <c r="J26" s="7">
        <v>176</v>
      </c>
      <c r="K26">
        <v>0</v>
      </c>
      <c r="L26">
        <v>726</v>
      </c>
      <c r="M26">
        <v>163</v>
      </c>
      <c r="N26">
        <v>141</v>
      </c>
      <c r="O26">
        <v>31</v>
      </c>
      <c r="P26">
        <v>4</v>
      </c>
      <c r="Q26">
        <v>17</v>
      </c>
      <c r="R26">
        <v>75</v>
      </c>
      <c r="S26">
        <v>75</v>
      </c>
      <c r="T26" s="3">
        <f t="shared" si="6"/>
        <v>1.1022727272727273</v>
      </c>
      <c r="U26" s="3">
        <f t="shared" si="7"/>
        <v>7.2102272727272725</v>
      </c>
    </row>
    <row r="27" spans="1:21" ht="13.5">
      <c r="A27" s="1" t="s">
        <v>50</v>
      </c>
      <c r="B27" t="s">
        <v>134</v>
      </c>
      <c r="C27">
        <v>28</v>
      </c>
      <c r="D27" s="3">
        <f t="shared" si="4"/>
        <v>2.8693379790940767</v>
      </c>
      <c r="E27">
        <v>12</v>
      </c>
      <c r="F27">
        <v>14</v>
      </c>
      <c r="G27">
        <v>0</v>
      </c>
      <c r="H27">
        <v>0</v>
      </c>
      <c r="I27" s="2">
        <f t="shared" si="5"/>
        <v>0.46153846153846156</v>
      </c>
      <c r="J27" s="7">
        <v>191.33333333333334</v>
      </c>
      <c r="K27">
        <v>3</v>
      </c>
      <c r="L27">
        <v>788</v>
      </c>
      <c r="M27">
        <v>176</v>
      </c>
      <c r="N27">
        <v>81</v>
      </c>
      <c r="O27">
        <v>33</v>
      </c>
      <c r="P27">
        <v>1</v>
      </c>
      <c r="Q27">
        <v>10</v>
      </c>
      <c r="R27">
        <v>65</v>
      </c>
      <c r="S27">
        <v>61</v>
      </c>
      <c r="T27" s="3">
        <f t="shared" si="6"/>
        <v>1.0923344947735192</v>
      </c>
      <c r="U27" s="3">
        <f t="shared" si="7"/>
        <v>3.8101045296167246</v>
      </c>
    </row>
    <row r="28" spans="1:21" ht="13.5">
      <c r="A28" s="1" t="s">
        <v>50</v>
      </c>
      <c r="B28" t="s">
        <v>193</v>
      </c>
      <c r="C28">
        <v>28</v>
      </c>
      <c r="D28" s="3">
        <f t="shared" si="4"/>
        <v>3.985239852398524</v>
      </c>
      <c r="E28">
        <v>8</v>
      </c>
      <c r="F28">
        <v>13</v>
      </c>
      <c r="G28">
        <v>0</v>
      </c>
      <c r="H28">
        <v>0</v>
      </c>
      <c r="I28" s="2">
        <f t="shared" si="5"/>
        <v>0.38095238095238093</v>
      </c>
      <c r="J28" s="7">
        <v>180.66666666666666</v>
      </c>
      <c r="K28">
        <v>3</v>
      </c>
      <c r="L28">
        <v>766</v>
      </c>
      <c r="M28">
        <v>164</v>
      </c>
      <c r="N28">
        <v>122</v>
      </c>
      <c r="O28">
        <v>54</v>
      </c>
      <c r="P28">
        <v>8</v>
      </c>
      <c r="Q28">
        <v>15</v>
      </c>
      <c r="R28">
        <v>81</v>
      </c>
      <c r="S28">
        <v>80</v>
      </c>
      <c r="T28" s="3">
        <f t="shared" si="6"/>
        <v>1.2066420664206643</v>
      </c>
      <c r="U28" s="3">
        <f t="shared" si="7"/>
        <v>6.07749077490775</v>
      </c>
    </row>
    <row r="29" spans="1:21" ht="13.5">
      <c r="A29" s="1" t="s">
        <v>50</v>
      </c>
      <c r="B29" t="s">
        <v>163</v>
      </c>
      <c r="C29">
        <v>24</v>
      </c>
      <c r="D29" s="3">
        <f t="shared" si="4"/>
        <v>3.3533190578158463</v>
      </c>
      <c r="E29">
        <v>6</v>
      </c>
      <c r="F29">
        <v>6</v>
      </c>
      <c r="G29">
        <v>0</v>
      </c>
      <c r="H29">
        <v>0</v>
      </c>
      <c r="I29" s="2">
        <f t="shared" si="5"/>
        <v>0.5</v>
      </c>
      <c r="J29" s="7">
        <v>155.66666666666666</v>
      </c>
      <c r="K29">
        <v>2</v>
      </c>
      <c r="L29">
        <v>626</v>
      </c>
      <c r="M29">
        <v>129</v>
      </c>
      <c r="N29">
        <v>70</v>
      </c>
      <c r="O29">
        <v>25</v>
      </c>
      <c r="P29">
        <v>1</v>
      </c>
      <c r="Q29">
        <v>11</v>
      </c>
      <c r="R29">
        <v>58</v>
      </c>
      <c r="S29">
        <v>58</v>
      </c>
      <c r="T29" s="3">
        <f t="shared" si="6"/>
        <v>0.9892933618843683</v>
      </c>
      <c r="U29" s="3">
        <f t="shared" si="7"/>
        <v>4.04710920770878</v>
      </c>
    </row>
    <row r="30" spans="1:21" ht="13.5">
      <c r="A30" s="1" t="s">
        <v>51</v>
      </c>
      <c r="B30" t="s">
        <v>171</v>
      </c>
      <c r="C30">
        <v>39</v>
      </c>
      <c r="D30" s="3">
        <f t="shared" si="4"/>
        <v>2.9226804123711334</v>
      </c>
      <c r="E30">
        <v>2</v>
      </c>
      <c r="F30">
        <v>4</v>
      </c>
      <c r="G30">
        <v>0</v>
      </c>
      <c r="H30">
        <v>4</v>
      </c>
      <c r="I30" s="2">
        <f t="shared" si="5"/>
        <v>0.3333333333333333</v>
      </c>
      <c r="J30" s="7">
        <v>64.66666666666667</v>
      </c>
      <c r="K30">
        <v>0</v>
      </c>
      <c r="L30">
        <v>266</v>
      </c>
      <c r="M30">
        <v>59</v>
      </c>
      <c r="N30">
        <v>25</v>
      </c>
      <c r="O30">
        <v>13</v>
      </c>
      <c r="P30">
        <v>2</v>
      </c>
      <c r="Q30">
        <v>4</v>
      </c>
      <c r="R30">
        <v>22</v>
      </c>
      <c r="S30">
        <v>21</v>
      </c>
      <c r="T30" s="3">
        <f t="shared" si="6"/>
        <v>1.11340206185567</v>
      </c>
      <c r="U30" s="3">
        <f t="shared" si="7"/>
        <v>3.4793814432989687</v>
      </c>
    </row>
    <row r="31" spans="1:21" ht="13.5">
      <c r="A31" s="1" t="s">
        <v>51</v>
      </c>
      <c r="B31" t="s">
        <v>141</v>
      </c>
      <c r="C31">
        <v>48</v>
      </c>
      <c r="D31" s="3">
        <f t="shared" si="4"/>
        <v>3.2986425339366514</v>
      </c>
      <c r="E31">
        <v>5</v>
      </c>
      <c r="F31">
        <v>4</v>
      </c>
      <c r="G31">
        <v>1</v>
      </c>
      <c r="H31">
        <v>4</v>
      </c>
      <c r="I31" s="2">
        <f t="shared" si="5"/>
        <v>0.5555555555555556</v>
      </c>
      <c r="J31" s="7">
        <v>73.66666666666667</v>
      </c>
      <c r="K31">
        <v>0</v>
      </c>
      <c r="L31">
        <v>304</v>
      </c>
      <c r="M31">
        <v>71</v>
      </c>
      <c r="N31">
        <v>25</v>
      </c>
      <c r="O31">
        <v>9</v>
      </c>
      <c r="P31">
        <v>3</v>
      </c>
      <c r="Q31">
        <v>8</v>
      </c>
      <c r="R31">
        <v>29</v>
      </c>
      <c r="S31">
        <v>27</v>
      </c>
      <c r="T31" s="3">
        <f t="shared" si="6"/>
        <v>1.085972850678733</v>
      </c>
      <c r="U31" s="3">
        <f t="shared" si="7"/>
        <v>3.0542986425339365</v>
      </c>
    </row>
    <row r="32" spans="1:21" ht="13.5">
      <c r="A32" s="1" t="s">
        <v>51</v>
      </c>
      <c r="B32" t="s">
        <v>139</v>
      </c>
      <c r="C32">
        <v>32</v>
      </c>
      <c r="D32" s="3">
        <f t="shared" si="4"/>
        <v>4.740458015267175</v>
      </c>
      <c r="E32">
        <v>3</v>
      </c>
      <c r="F32">
        <v>1</v>
      </c>
      <c r="G32">
        <v>1</v>
      </c>
      <c r="H32">
        <v>3</v>
      </c>
      <c r="I32" s="2">
        <f t="shared" si="5"/>
        <v>0.75</v>
      </c>
      <c r="J32" s="7">
        <v>43.666666666666664</v>
      </c>
      <c r="K32">
        <v>0</v>
      </c>
      <c r="L32">
        <v>194</v>
      </c>
      <c r="M32">
        <v>45</v>
      </c>
      <c r="N32">
        <v>11</v>
      </c>
      <c r="O32">
        <v>12</v>
      </c>
      <c r="P32">
        <v>0</v>
      </c>
      <c r="Q32">
        <v>7</v>
      </c>
      <c r="R32">
        <v>25</v>
      </c>
      <c r="S32">
        <v>23</v>
      </c>
      <c r="T32" s="3">
        <f t="shared" si="6"/>
        <v>1.3053435114503817</v>
      </c>
      <c r="U32" s="3">
        <f t="shared" si="7"/>
        <v>2.267175572519084</v>
      </c>
    </row>
    <row r="33" spans="1:21" ht="13.5">
      <c r="A33" s="1" t="s">
        <v>58</v>
      </c>
      <c r="B33" t="s">
        <v>142</v>
      </c>
      <c r="C33">
        <v>22</v>
      </c>
      <c r="D33" s="3">
        <f t="shared" si="4"/>
        <v>4.289719626168225</v>
      </c>
      <c r="E33">
        <v>0</v>
      </c>
      <c r="F33">
        <v>2</v>
      </c>
      <c r="G33">
        <v>2</v>
      </c>
      <c r="H33">
        <v>1</v>
      </c>
      <c r="I33" s="2">
        <f t="shared" si="5"/>
        <v>0</v>
      </c>
      <c r="J33" s="7">
        <v>35.666666666666664</v>
      </c>
      <c r="K33">
        <v>0</v>
      </c>
      <c r="L33">
        <v>151</v>
      </c>
      <c r="M33">
        <v>41</v>
      </c>
      <c r="N33">
        <v>10</v>
      </c>
      <c r="O33">
        <v>3</v>
      </c>
      <c r="P33">
        <v>1</v>
      </c>
      <c r="Q33">
        <v>4</v>
      </c>
      <c r="R33">
        <v>18</v>
      </c>
      <c r="S33">
        <v>17</v>
      </c>
      <c r="T33" s="3">
        <f t="shared" si="6"/>
        <v>1.2336448598130842</v>
      </c>
      <c r="U33" s="3">
        <f t="shared" si="7"/>
        <v>2.5233644859813085</v>
      </c>
    </row>
    <row r="34" spans="1:21" ht="13.5">
      <c r="A34" s="1" t="s">
        <v>52</v>
      </c>
      <c r="B34" t="s">
        <v>148</v>
      </c>
      <c r="C34">
        <v>11</v>
      </c>
      <c r="D34" s="3">
        <f t="shared" si="4"/>
        <v>11.454545454545455</v>
      </c>
      <c r="E34">
        <v>1</v>
      </c>
      <c r="F34">
        <v>0</v>
      </c>
      <c r="G34">
        <v>0</v>
      </c>
      <c r="H34">
        <v>2</v>
      </c>
      <c r="I34" s="2">
        <f t="shared" si="5"/>
        <v>1</v>
      </c>
      <c r="J34" s="7">
        <v>11</v>
      </c>
      <c r="K34">
        <v>0</v>
      </c>
      <c r="L34">
        <v>57</v>
      </c>
      <c r="M34">
        <v>18</v>
      </c>
      <c r="N34">
        <v>7</v>
      </c>
      <c r="O34">
        <v>7</v>
      </c>
      <c r="P34">
        <v>0</v>
      </c>
      <c r="Q34">
        <v>4</v>
      </c>
      <c r="R34">
        <v>14</v>
      </c>
      <c r="S34">
        <v>14</v>
      </c>
      <c r="T34" s="3">
        <f t="shared" si="6"/>
        <v>2.272727272727273</v>
      </c>
      <c r="U34" s="3">
        <f t="shared" si="7"/>
        <v>5.7272727272727275</v>
      </c>
    </row>
    <row r="35" spans="1:21" ht="13.5">
      <c r="A35" s="1" t="s">
        <v>52</v>
      </c>
      <c r="B35" t="s">
        <v>184</v>
      </c>
      <c r="C35">
        <v>38</v>
      </c>
      <c r="D35" s="3">
        <f t="shared" si="4"/>
        <v>5.272189349112426</v>
      </c>
      <c r="E35">
        <v>3</v>
      </c>
      <c r="F35">
        <v>5</v>
      </c>
      <c r="G35">
        <v>0</v>
      </c>
      <c r="H35">
        <v>5</v>
      </c>
      <c r="I35" s="2">
        <f t="shared" si="5"/>
        <v>0.375</v>
      </c>
      <c r="J35" s="7">
        <v>56.333333333333336</v>
      </c>
      <c r="K35">
        <v>0</v>
      </c>
      <c r="L35">
        <v>257</v>
      </c>
      <c r="M35">
        <v>69</v>
      </c>
      <c r="N35">
        <v>20</v>
      </c>
      <c r="O35">
        <v>18</v>
      </c>
      <c r="P35">
        <v>0</v>
      </c>
      <c r="Q35">
        <v>3</v>
      </c>
      <c r="R35">
        <v>34</v>
      </c>
      <c r="S35">
        <v>33</v>
      </c>
      <c r="T35" s="3">
        <f t="shared" si="6"/>
        <v>1.544378698224852</v>
      </c>
      <c r="U35" s="3">
        <f t="shared" si="7"/>
        <v>3.195266272189349</v>
      </c>
    </row>
    <row r="36" spans="1:21" ht="13.5">
      <c r="A36" s="1" t="s">
        <v>53</v>
      </c>
      <c r="B36" t="s">
        <v>143</v>
      </c>
      <c r="C36">
        <v>47</v>
      </c>
      <c r="D36" s="3">
        <f t="shared" si="4"/>
        <v>5.7228260869565215</v>
      </c>
      <c r="E36">
        <v>1</v>
      </c>
      <c r="F36">
        <v>6</v>
      </c>
      <c r="G36">
        <v>27</v>
      </c>
      <c r="H36">
        <v>3</v>
      </c>
      <c r="I36" s="2">
        <f t="shared" si="5"/>
        <v>0.14285714285714285</v>
      </c>
      <c r="J36" s="7">
        <v>61.333333333333336</v>
      </c>
      <c r="K36">
        <v>0</v>
      </c>
      <c r="L36">
        <v>262</v>
      </c>
      <c r="M36">
        <v>66</v>
      </c>
      <c r="N36">
        <v>25</v>
      </c>
      <c r="O36">
        <v>14</v>
      </c>
      <c r="P36">
        <v>1</v>
      </c>
      <c r="Q36">
        <v>11</v>
      </c>
      <c r="R36">
        <v>39</v>
      </c>
      <c r="S36">
        <v>39</v>
      </c>
      <c r="T36" s="3">
        <f t="shared" si="6"/>
        <v>1.3043478260869565</v>
      </c>
      <c r="U36" s="3">
        <f t="shared" si="7"/>
        <v>3.668478260869565</v>
      </c>
    </row>
    <row r="37" spans="1:21" ht="13.5">
      <c r="A37" s="1" t="s">
        <v>49</v>
      </c>
      <c r="B37" t="s">
        <v>170</v>
      </c>
      <c r="C37">
        <v>6</v>
      </c>
      <c r="D37" s="3">
        <f t="shared" si="4"/>
        <v>4.695652173913043</v>
      </c>
      <c r="E37">
        <v>0</v>
      </c>
      <c r="F37">
        <v>0</v>
      </c>
      <c r="G37">
        <v>0</v>
      </c>
      <c r="H37">
        <v>0</v>
      </c>
      <c r="I37" s="2">
        <v>0</v>
      </c>
      <c r="J37" s="7">
        <v>7.666666666666667</v>
      </c>
      <c r="K37">
        <v>0</v>
      </c>
      <c r="L37">
        <v>35</v>
      </c>
      <c r="M37">
        <v>8</v>
      </c>
      <c r="N37">
        <v>2</v>
      </c>
      <c r="O37">
        <v>4</v>
      </c>
      <c r="P37">
        <v>0</v>
      </c>
      <c r="Q37">
        <v>0</v>
      </c>
      <c r="R37">
        <v>4</v>
      </c>
      <c r="S37">
        <v>4</v>
      </c>
      <c r="T37" s="3">
        <f t="shared" si="6"/>
        <v>1.5652173913043477</v>
      </c>
      <c r="U37" s="3">
        <f t="shared" si="7"/>
        <v>2.3478260869565215</v>
      </c>
    </row>
    <row r="38" spans="1:21" ht="13.5">
      <c r="A38" s="1" t="s">
        <v>49</v>
      </c>
      <c r="B38" t="s">
        <v>192</v>
      </c>
      <c r="C38">
        <v>24</v>
      </c>
      <c r="D38" s="3">
        <f t="shared" si="4"/>
        <v>4.68595041322314</v>
      </c>
      <c r="E38">
        <v>3</v>
      </c>
      <c r="F38">
        <v>1</v>
      </c>
      <c r="G38">
        <v>0</v>
      </c>
      <c r="H38">
        <v>2</v>
      </c>
      <c r="I38" s="2">
        <f t="shared" si="5"/>
        <v>0.75</v>
      </c>
      <c r="J38" s="7">
        <v>40.333333333333336</v>
      </c>
      <c r="K38">
        <v>0</v>
      </c>
      <c r="L38">
        <v>176</v>
      </c>
      <c r="M38">
        <v>38</v>
      </c>
      <c r="N38">
        <v>29</v>
      </c>
      <c r="O38">
        <v>8</v>
      </c>
      <c r="P38">
        <v>1</v>
      </c>
      <c r="Q38">
        <v>3</v>
      </c>
      <c r="R38">
        <v>23</v>
      </c>
      <c r="S38">
        <v>21</v>
      </c>
      <c r="T38" s="3">
        <f t="shared" si="6"/>
        <v>1.140495867768595</v>
      </c>
      <c r="U38" s="3">
        <f t="shared" si="7"/>
        <v>6.471074380165288</v>
      </c>
    </row>
    <row r="39" spans="1:21" ht="13.5">
      <c r="A39" s="1" t="s">
        <v>49</v>
      </c>
      <c r="B39" t="s">
        <v>149</v>
      </c>
      <c r="C39">
        <v>18</v>
      </c>
      <c r="D39" s="3">
        <f t="shared" si="4"/>
        <v>8.202531645569621</v>
      </c>
      <c r="E39">
        <v>0</v>
      </c>
      <c r="F39">
        <v>4</v>
      </c>
      <c r="G39">
        <v>0</v>
      </c>
      <c r="H39">
        <v>1</v>
      </c>
      <c r="I39" s="2">
        <f t="shared" si="5"/>
        <v>0</v>
      </c>
      <c r="J39" s="7">
        <v>26.333333333333332</v>
      </c>
      <c r="K39">
        <v>0</v>
      </c>
      <c r="L39">
        <v>134</v>
      </c>
      <c r="M39">
        <v>43</v>
      </c>
      <c r="N39">
        <v>15</v>
      </c>
      <c r="O39">
        <v>10</v>
      </c>
      <c r="P39">
        <v>0</v>
      </c>
      <c r="Q39">
        <v>5</v>
      </c>
      <c r="R39">
        <v>25</v>
      </c>
      <c r="S39">
        <v>24</v>
      </c>
      <c r="T39" s="3">
        <f t="shared" si="6"/>
        <v>2.0126582278481013</v>
      </c>
      <c r="U39" s="3">
        <f t="shared" si="7"/>
        <v>5.126582278481013</v>
      </c>
    </row>
    <row r="40" spans="1:21" ht="13.5">
      <c r="A40" s="1" t="s">
        <v>49</v>
      </c>
      <c r="B40" t="s">
        <v>167</v>
      </c>
      <c r="C40">
        <v>1</v>
      </c>
      <c r="D40" s="3">
        <f>S40/J40*9</f>
        <v>0</v>
      </c>
      <c r="E40">
        <v>0</v>
      </c>
      <c r="F40">
        <v>0</v>
      </c>
      <c r="G40">
        <v>0</v>
      </c>
      <c r="H40">
        <v>0</v>
      </c>
      <c r="I40" s="2">
        <v>0</v>
      </c>
      <c r="J40" s="7">
        <v>3</v>
      </c>
      <c r="K40">
        <v>0</v>
      </c>
      <c r="L40">
        <v>14</v>
      </c>
      <c r="M40">
        <v>3</v>
      </c>
      <c r="N40">
        <v>0</v>
      </c>
      <c r="O40">
        <v>1</v>
      </c>
      <c r="P40">
        <v>0</v>
      </c>
      <c r="Q40">
        <v>0</v>
      </c>
      <c r="R40">
        <v>0</v>
      </c>
      <c r="S40">
        <v>0</v>
      </c>
      <c r="T40" s="3">
        <f>(M40+O40)/J40</f>
        <v>1.3333333333333333</v>
      </c>
      <c r="U40" s="3">
        <f>N40/J40*9</f>
        <v>0</v>
      </c>
    </row>
  </sheetData>
  <sheetProtection/>
  <mergeCells count="3">
    <mergeCell ref="C18:S18"/>
    <mergeCell ref="C19:S19"/>
    <mergeCell ref="C21:S21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selection activeCell="C18" sqref="C18:S18"/>
    </sheetView>
  </sheetViews>
  <sheetFormatPr defaultColWidth="9.00390625" defaultRowHeight="13.5"/>
  <cols>
    <col min="1" max="1" width="5.25390625" style="0" bestFit="1" customWidth="1"/>
    <col min="2" max="2" width="21.00390625" style="0" bestFit="1" customWidth="1"/>
    <col min="3" max="8" width="5.25390625" style="0" bestFit="1" customWidth="1"/>
    <col min="9" max="9" width="5.25390625" style="0" customWidth="1"/>
    <col min="10" max="10" width="8.125" style="0" bestFit="1" customWidth="1"/>
    <col min="11" max="11" width="5.25390625" style="0" bestFit="1" customWidth="1"/>
    <col min="12" max="12" width="5.50390625" style="0" bestFit="1" customWidth="1"/>
    <col min="13" max="17" width="5.25390625" style="0" bestFit="1" customWidth="1"/>
    <col min="18" max="18" width="5.125" style="0" bestFit="1" customWidth="1"/>
    <col min="19" max="19" width="5.50390625" style="0" customWidth="1"/>
    <col min="20" max="20" width="6.00390625" style="0" customWidth="1"/>
    <col min="21" max="21" width="6.875" style="0" customWidth="1"/>
  </cols>
  <sheetData>
    <row r="1" spans="1:19" ht="13.5">
      <c r="A1" t="s">
        <v>0</v>
      </c>
      <c r="C1" t="s">
        <v>12</v>
      </c>
      <c r="D1" t="s">
        <v>2</v>
      </c>
      <c r="E1" t="s">
        <v>3</v>
      </c>
      <c r="F1" t="s">
        <v>4</v>
      </c>
      <c r="G1" t="s">
        <v>26</v>
      </c>
      <c r="H1" t="s">
        <v>5</v>
      </c>
      <c r="I1" t="s">
        <v>6</v>
      </c>
      <c r="J1" t="s">
        <v>56</v>
      </c>
      <c r="K1" t="s">
        <v>23</v>
      </c>
      <c r="L1" t="s">
        <v>7</v>
      </c>
      <c r="M1" t="s">
        <v>8</v>
      </c>
      <c r="N1" t="s">
        <v>9</v>
      </c>
      <c r="O1" t="s">
        <v>10</v>
      </c>
      <c r="P1" t="s">
        <v>11</v>
      </c>
      <c r="Q1" t="s">
        <v>24</v>
      </c>
      <c r="R1" t="s">
        <v>25</v>
      </c>
      <c r="S1" t="s">
        <v>13</v>
      </c>
    </row>
    <row r="2" spans="1:19" ht="13.5">
      <c r="A2">
        <v>1</v>
      </c>
      <c r="B2" t="s">
        <v>175</v>
      </c>
      <c r="C2">
        <v>143</v>
      </c>
      <c r="D2" s="2">
        <f aca="true" t="shared" si="0" ref="D2:D20">F2/E2</f>
        <v>0.26324237560192615</v>
      </c>
      <c r="E2">
        <v>623</v>
      </c>
      <c r="F2">
        <v>164</v>
      </c>
      <c r="G2">
        <v>7</v>
      </c>
      <c r="H2">
        <v>35</v>
      </c>
      <c r="I2" s="2">
        <f aca="true" t="shared" si="1" ref="I2:I20">(F2+K2)/(E2+K2+N2)</f>
        <v>0.3066465256797583</v>
      </c>
      <c r="J2">
        <v>237</v>
      </c>
      <c r="K2">
        <v>39</v>
      </c>
      <c r="L2">
        <v>80</v>
      </c>
      <c r="M2">
        <v>0</v>
      </c>
      <c r="N2">
        <v>0</v>
      </c>
      <c r="O2">
        <v>38</v>
      </c>
      <c r="P2" s="13">
        <v>3</v>
      </c>
      <c r="Q2" s="2">
        <v>0.283</v>
      </c>
      <c r="R2" s="2">
        <f aca="true" t="shared" si="2" ref="R2:R20">J2/E2</f>
        <v>0.38041733547351525</v>
      </c>
      <c r="S2" s="2">
        <f aca="true" t="shared" si="3" ref="S2:S20">I2+R2</f>
        <v>0.6870638611532736</v>
      </c>
    </row>
    <row r="3" spans="1:19" ht="13.5">
      <c r="A3">
        <v>2</v>
      </c>
      <c r="B3" t="s">
        <v>159</v>
      </c>
      <c r="C3">
        <v>144</v>
      </c>
      <c r="D3" s="2">
        <f t="shared" si="0"/>
        <v>0.32554257095158595</v>
      </c>
      <c r="E3">
        <v>599</v>
      </c>
      <c r="F3">
        <v>195</v>
      </c>
      <c r="G3">
        <v>12</v>
      </c>
      <c r="H3">
        <v>83</v>
      </c>
      <c r="I3" s="2">
        <f t="shared" si="1"/>
        <v>0.38694992412746587</v>
      </c>
      <c r="J3">
        <v>313</v>
      </c>
      <c r="K3">
        <v>60</v>
      </c>
      <c r="L3">
        <v>54</v>
      </c>
      <c r="M3">
        <v>0</v>
      </c>
      <c r="N3">
        <v>0</v>
      </c>
      <c r="O3">
        <v>16</v>
      </c>
      <c r="P3" s="13">
        <v>2</v>
      </c>
      <c r="Q3" s="2">
        <v>0.388</v>
      </c>
      <c r="R3" s="2">
        <f t="shared" si="2"/>
        <v>0.5225375626043406</v>
      </c>
      <c r="S3" s="2">
        <f t="shared" si="3"/>
        <v>0.9094874867318065</v>
      </c>
    </row>
    <row r="4" spans="1:19" ht="13.5">
      <c r="A4">
        <v>3</v>
      </c>
      <c r="B4" t="s">
        <v>151</v>
      </c>
      <c r="C4">
        <v>143</v>
      </c>
      <c r="D4" s="2">
        <f t="shared" si="0"/>
        <v>0.25164473684210525</v>
      </c>
      <c r="E4">
        <v>608</v>
      </c>
      <c r="F4">
        <v>153</v>
      </c>
      <c r="G4">
        <v>36</v>
      </c>
      <c r="H4">
        <v>98</v>
      </c>
      <c r="I4" s="2">
        <f t="shared" si="1"/>
        <v>0.28683385579937304</v>
      </c>
      <c r="J4">
        <v>295</v>
      </c>
      <c r="K4">
        <v>30</v>
      </c>
      <c r="L4">
        <v>61</v>
      </c>
      <c r="M4">
        <v>0</v>
      </c>
      <c r="N4">
        <v>0</v>
      </c>
      <c r="O4">
        <v>8</v>
      </c>
      <c r="P4" s="13">
        <v>13</v>
      </c>
      <c r="Q4" s="2">
        <v>0.271</v>
      </c>
      <c r="R4" s="2">
        <f t="shared" si="2"/>
        <v>0.48519736842105265</v>
      </c>
      <c r="S4" s="2">
        <f t="shared" si="3"/>
        <v>0.7720312242204257</v>
      </c>
    </row>
    <row r="5" spans="1:19" ht="13.5">
      <c r="A5">
        <v>4</v>
      </c>
      <c r="B5" t="s">
        <v>173</v>
      </c>
      <c r="C5">
        <v>142</v>
      </c>
      <c r="D5" s="2">
        <f t="shared" si="0"/>
        <v>0.2926391382405745</v>
      </c>
      <c r="E5">
        <v>557</v>
      </c>
      <c r="F5">
        <v>163</v>
      </c>
      <c r="G5">
        <v>20</v>
      </c>
      <c r="H5">
        <v>88</v>
      </c>
      <c r="I5" s="2">
        <f t="shared" si="1"/>
        <v>0.35515548281505727</v>
      </c>
      <c r="J5">
        <v>276</v>
      </c>
      <c r="K5">
        <v>54</v>
      </c>
      <c r="L5">
        <v>51</v>
      </c>
      <c r="M5">
        <v>0</v>
      </c>
      <c r="N5">
        <v>0</v>
      </c>
      <c r="O5">
        <v>7</v>
      </c>
      <c r="P5" s="13">
        <v>3</v>
      </c>
      <c r="Q5" s="2">
        <v>0.295</v>
      </c>
      <c r="R5" s="2">
        <f t="shared" si="2"/>
        <v>0.4955116696588869</v>
      </c>
      <c r="S5" s="2">
        <f t="shared" si="3"/>
        <v>0.8506671524739442</v>
      </c>
    </row>
    <row r="6" spans="1:19" ht="13.5">
      <c r="A6">
        <v>5</v>
      </c>
      <c r="B6" t="s">
        <v>180</v>
      </c>
      <c r="C6">
        <v>144</v>
      </c>
      <c r="D6" s="2">
        <f t="shared" si="0"/>
        <v>0.22631578947368422</v>
      </c>
      <c r="E6">
        <v>570</v>
      </c>
      <c r="F6">
        <v>129</v>
      </c>
      <c r="G6">
        <v>7</v>
      </c>
      <c r="H6">
        <v>82</v>
      </c>
      <c r="I6" s="2">
        <f t="shared" si="1"/>
        <v>0.2669983416252073</v>
      </c>
      <c r="J6">
        <v>200</v>
      </c>
      <c r="K6">
        <v>32</v>
      </c>
      <c r="L6">
        <v>51</v>
      </c>
      <c r="M6">
        <v>0</v>
      </c>
      <c r="N6">
        <v>1</v>
      </c>
      <c r="O6">
        <v>12</v>
      </c>
      <c r="P6" s="13">
        <v>16</v>
      </c>
      <c r="Q6" s="2">
        <v>0.266</v>
      </c>
      <c r="R6" s="2">
        <f t="shared" si="2"/>
        <v>0.3508771929824561</v>
      </c>
      <c r="S6" s="2">
        <f t="shared" si="3"/>
        <v>0.6178755346076634</v>
      </c>
    </row>
    <row r="7" spans="1:19" ht="13.5">
      <c r="A7">
        <v>6</v>
      </c>
      <c r="B7" t="s">
        <v>178</v>
      </c>
      <c r="C7">
        <v>71</v>
      </c>
      <c r="D7" s="2">
        <f t="shared" si="0"/>
        <v>0.2553191489361702</v>
      </c>
      <c r="E7">
        <v>235</v>
      </c>
      <c r="F7">
        <v>60</v>
      </c>
      <c r="G7">
        <v>10</v>
      </c>
      <c r="H7">
        <v>41</v>
      </c>
      <c r="I7" s="2">
        <f t="shared" si="1"/>
        <v>0.26859504132231404</v>
      </c>
      <c r="J7">
        <v>104</v>
      </c>
      <c r="K7">
        <v>5</v>
      </c>
      <c r="L7">
        <v>40</v>
      </c>
      <c r="M7">
        <v>0</v>
      </c>
      <c r="N7">
        <v>2</v>
      </c>
      <c r="O7">
        <v>0</v>
      </c>
      <c r="P7" s="13">
        <v>0</v>
      </c>
      <c r="Q7" s="2">
        <v>0.322</v>
      </c>
      <c r="R7" s="2">
        <f t="shared" si="2"/>
        <v>0.4425531914893617</v>
      </c>
      <c r="S7" s="2">
        <f t="shared" si="3"/>
        <v>0.7111482328116757</v>
      </c>
    </row>
    <row r="8" spans="1:19" ht="13.5">
      <c r="A8">
        <v>7</v>
      </c>
      <c r="B8" t="s">
        <v>204</v>
      </c>
      <c r="C8">
        <v>143</v>
      </c>
      <c r="D8" s="2">
        <f t="shared" si="0"/>
        <v>0.25555555555555554</v>
      </c>
      <c r="E8">
        <v>540</v>
      </c>
      <c r="F8">
        <v>138</v>
      </c>
      <c r="G8">
        <v>20</v>
      </c>
      <c r="H8">
        <v>72</v>
      </c>
      <c r="I8" s="2">
        <f t="shared" si="1"/>
        <v>0.29545454545454547</v>
      </c>
      <c r="J8">
        <v>222</v>
      </c>
      <c r="K8">
        <v>31</v>
      </c>
      <c r="L8">
        <v>76</v>
      </c>
      <c r="M8">
        <v>0</v>
      </c>
      <c r="N8">
        <v>1</v>
      </c>
      <c r="O8">
        <v>6</v>
      </c>
      <c r="P8" s="13">
        <v>8</v>
      </c>
      <c r="Q8" s="2">
        <v>0.358</v>
      </c>
      <c r="R8" s="2">
        <f t="shared" si="2"/>
        <v>0.4111111111111111</v>
      </c>
      <c r="S8" s="2">
        <f t="shared" si="3"/>
        <v>0.7065656565656566</v>
      </c>
    </row>
    <row r="9" spans="1:19" ht="13.5">
      <c r="A9">
        <v>8</v>
      </c>
      <c r="B9" t="s">
        <v>205</v>
      </c>
      <c r="C9">
        <v>143</v>
      </c>
      <c r="D9" s="2">
        <f t="shared" si="0"/>
        <v>0.27671232876712326</v>
      </c>
      <c r="E9">
        <v>365</v>
      </c>
      <c r="F9">
        <v>101</v>
      </c>
      <c r="G9">
        <v>5</v>
      </c>
      <c r="H9">
        <v>34</v>
      </c>
      <c r="I9" s="2">
        <f t="shared" si="1"/>
        <v>0.2903225806451613</v>
      </c>
      <c r="J9">
        <v>150</v>
      </c>
      <c r="K9">
        <v>7</v>
      </c>
      <c r="L9">
        <v>32</v>
      </c>
      <c r="M9">
        <v>1</v>
      </c>
      <c r="N9">
        <v>0</v>
      </c>
      <c r="O9">
        <v>10</v>
      </c>
      <c r="P9" s="13">
        <v>16</v>
      </c>
      <c r="Q9" s="2">
        <v>0.338</v>
      </c>
      <c r="R9" s="2">
        <f t="shared" si="2"/>
        <v>0.410958904109589</v>
      </c>
      <c r="S9" s="2">
        <f t="shared" si="3"/>
        <v>0.7012814847547504</v>
      </c>
    </row>
    <row r="10" spans="1:19" ht="13.5">
      <c r="A10" s="1">
        <v>9</v>
      </c>
      <c r="B10" t="s">
        <v>160</v>
      </c>
      <c r="C10">
        <v>144</v>
      </c>
      <c r="D10" s="2">
        <f t="shared" si="0"/>
        <v>0.2</v>
      </c>
      <c r="E10">
        <v>345</v>
      </c>
      <c r="F10">
        <v>69</v>
      </c>
      <c r="G10">
        <v>10</v>
      </c>
      <c r="H10">
        <v>31</v>
      </c>
      <c r="I10" s="2">
        <f t="shared" si="1"/>
        <v>0.22346368715083798</v>
      </c>
      <c r="J10">
        <v>113</v>
      </c>
      <c r="K10">
        <v>11</v>
      </c>
      <c r="L10">
        <v>64</v>
      </c>
      <c r="M10">
        <v>0</v>
      </c>
      <c r="N10">
        <v>2</v>
      </c>
      <c r="O10">
        <v>2</v>
      </c>
      <c r="P10" s="13">
        <v>4</v>
      </c>
      <c r="Q10" s="2">
        <v>0.297</v>
      </c>
      <c r="R10" s="2">
        <f t="shared" si="2"/>
        <v>0.32753623188405795</v>
      </c>
      <c r="S10" s="2">
        <f t="shared" si="3"/>
        <v>0.550999919034896</v>
      </c>
    </row>
    <row r="11" spans="1:19" ht="13.5">
      <c r="A11" s="1" t="s">
        <v>1</v>
      </c>
      <c r="B11" t="s">
        <v>156</v>
      </c>
      <c r="C11">
        <v>91</v>
      </c>
      <c r="D11" s="2">
        <f t="shared" si="0"/>
        <v>0.2578125</v>
      </c>
      <c r="E11">
        <v>128</v>
      </c>
      <c r="F11">
        <v>33</v>
      </c>
      <c r="G11">
        <v>1</v>
      </c>
      <c r="H11">
        <v>7</v>
      </c>
      <c r="I11" s="2">
        <f t="shared" si="1"/>
        <v>0.2748091603053435</v>
      </c>
      <c r="J11">
        <v>42</v>
      </c>
      <c r="K11">
        <v>3</v>
      </c>
      <c r="L11">
        <v>13</v>
      </c>
      <c r="M11">
        <v>3</v>
      </c>
      <c r="N11">
        <v>0</v>
      </c>
      <c r="O11">
        <v>0</v>
      </c>
      <c r="P11" s="13">
        <v>1</v>
      </c>
      <c r="Q11" s="2">
        <v>0.263</v>
      </c>
      <c r="R11" s="2">
        <f t="shared" si="2"/>
        <v>0.328125</v>
      </c>
      <c r="S11" s="2">
        <f t="shared" si="3"/>
        <v>0.6029341603053435</v>
      </c>
    </row>
    <row r="12" spans="1:19" ht="13.5">
      <c r="A12" s="1" t="s">
        <v>1</v>
      </c>
      <c r="B12" t="s">
        <v>123</v>
      </c>
      <c r="C12">
        <v>123</v>
      </c>
      <c r="D12" s="2">
        <f t="shared" si="0"/>
        <v>0.2</v>
      </c>
      <c r="E12">
        <v>260</v>
      </c>
      <c r="F12">
        <v>52</v>
      </c>
      <c r="G12">
        <v>10</v>
      </c>
      <c r="H12">
        <v>31</v>
      </c>
      <c r="I12" s="2">
        <f t="shared" si="1"/>
        <v>0.2290909090909091</v>
      </c>
      <c r="J12">
        <v>92</v>
      </c>
      <c r="K12">
        <v>11</v>
      </c>
      <c r="L12">
        <v>54</v>
      </c>
      <c r="M12">
        <v>0</v>
      </c>
      <c r="N12">
        <v>4</v>
      </c>
      <c r="O12">
        <v>0</v>
      </c>
      <c r="P12" s="13">
        <v>0</v>
      </c>
      <c r="Q12" s="2">
        <v>0.203</v>
      </c>
      <c r="R12" s="2">
        <f t="shared" si="2"/>
        <v>0.35384615384615387</v>
      </c>
      <c r="S12" s="2">
        <f t="shared" si="3"/>
        <v>0.5829370629370629</v>
      </c>
    </row>
    <row r="13" spans="1:19" ht="13.5">
      <c r="A13" s="1" t="s">
        <v>1</v>
      </c>
      <c r="B13" t="s">
        <v>157</v>
      </c>
      <c r="C13">
        <v>57</v>
      </c>
      <c r="D13" s="2">
        <f t="shared" si="0"/>
        <v>0.22950819672131148</v>
      </c>
      <c r="E13">
        <v>61</v>
      </c>
      <c r="F13">
        <v>14</v>
      </c>
      <c r="G13">
        <v>0</v>
      </c>
      <c r="H13">
        <v>5</v>
      </c>
      <c r="I13" s="2">
        <f t="shared" si="1"/>
        <v>0.265625</v>
      </c>
      <c r="J13">
        <v>19</v>
      </c>
      <c r="K13">
        <v>3</v>
      </c>
      <c r="L13">
        <v>6</v>
      </c>
      <c r="M13">
        <v>1</v>
      </c>
      <c r="N13">
        <v>0</v>
      </c>
      <c r="O13">
        <v>4</v>
      </c>
      <c r="P13" s="13">
        <v>2</v>
      </c>
      <c r="Q13" s="2">
        <v>0.364</v>
      </c>
      <c r="R13" s="2">
        <f t="shared" si="2"/>
        <v>0.3114754098360656</v>
      </c>
      <c r="S13" s="2">
        <f t="shared" si="3"/>
        <v>0.5771004098360656</v>
      </c>
    </row>
    <row r="14" spans="1:19" ht="13.5">
      <c r="A14" s="1" t="s">
        <v>1</v>
      </c>
      <c r="B14" t="s">
        <v>129</v>
      </c>
      <c r="C14">
        <v>18</v>
      </c>
      <c r="D14" s="2">
        <f t="shared" si="0"/>
        <v>0.05555555555555555</v>
      </c>
      <c r="E14">
        <v>18</v>
      </c>
      <c r="F14">
        <v>1</v>
      </c>
      <c r="G14">
        <v>0</v>
      </c>
      <c r="H14">
        <v>0</v>
      </c>
      <c r="I14" s="2">
        <f t="shared" si="1"/>
        <v>0.19047619047619047</v>
      </c>
      <c r="J14">
        <v>1</v>
      </c>
      <c r="K14">
        <v>3</v>
      </c>
      <c r="L14">
        <v>0</v>
      </c>
      <c r="M14">
        <v>0</v>
      </c>
      <c r="N14">
        <v>0</v>
      </c>
      <c r="O14">
        <v>2</v>
      </c>
      <c r="P14" s="13">
        <v>1</v>
      </c>
      <c r="Q14" s="2">
        <v>0</v>
      </c>
      <c r="R14" s="2">
        <f t="shared" si="2"/>
        <v>0.05555555555555555</v>
      </c>
      <c r="S14" s="2">
        <f t="shared" si="3"/>
        <v>0.24603174603174602</v>
      </c>
    </row>
    <row r="15" spans="1:19" ht="13.5">
      <c r="A15" s="1" t="s">
        <v>1</v>
      </c>
      <c r="B15" t="s">
        <v>125</v>
      </c>
      <c r="C15">
        <v>94</v>
      </c>
      <c r="D15" s="2">
        <f t="shared" si="0"/>
        <v>0.20930232558139536</v>
      </c>
      <c r="E15">
        <v>43</v>
      </c>
      <c r="F15">
        <v>9</v>
      </c>
      <c r="G15">
        <v>0</v>
      </c>
      <c r="H15">
        <v>4</v>
      </c>
      <c r="I15" s="2">
        <f t="shared" si="1"/>
        <v>0.24444444444444444</v>
      </c>
      <c r="J15">
        <v>13</v>
      </c>
      <c r="K15">
        <v>2</v>
      </c>
      <c r="L15">
        <v>5</v>
      </c>
      <c r="M15">
        <v>0</v>
      </c>
      <c r="N15">
        <v>0</v>
      </c>
      <c r="O15">
        <v>1</v>
      </c>
      <c r="P15" s="13">
        <v>2</v>
      </c>
      <c r="Q15" s="2">
        <v>0.143</v>
      </c>
      <c r="R15" s="2">
        <f t="shared" si="2"/>
        <v>0.3023255813953488</v>
      </c>
      <c r="S15" s="2">
        <f t="shared" si="3"/>
        <v>0.5467700258397933</v>
      </c>
    </row>
    <row r="16" spans="1:19" ht="13.5">
      <c r="A16" s="1" t="s">
        <v>1</v>
      </c>
      <c r="B16" t="s">
        <v>133</v>
      </c>
      <c r="C16">
        <v>40</v>
      </c>
      <c r="D16" s="2">
        <f t="shared" si="0"/>
        <v>0.19444444444444445</v>
      </c>
      <c r="E16">
        <v>36</v>
      </c>
      <c r="F16">
        <v>7</v>
      </c>
      <c r="G16">
        <v>0</v>
      </c>
      <c r="H16">
        <v>3</v>
      </c>
      <c r="I16" s="2">
        <f t="shared" si="1"/>
        <v>0.21621621621621623</v>
      </c>
      <c r="J16">
        <v>8</v>
      </c>
      <c r="K16">
        <v>1</v>
      </c>
      <c r="L16">
        <v>3</v>
      </c>
      <c r="M16">
        <v>0</v>
      </c>
      <c r="N16">
        <v>0</v>
      </c>
      <c r="O16">
        <v>0</v>
      </c>
      <c r="P16" s="13">
        <v>0</v>
      </c>
      <c r="Q16" s="2">
        <v>0.375</v>
      </c>
      <c r="R16" s="2">
        <f t="shared" si="2"/>
        <v>0.2222222222222222</v>
      </c>
      <c r="S16" s="2">
        <f t="shared" si="3"/>
        <v>0.43843843843843844</v>
      </c>
    </row>
    <row r="17" spans="1:19" ht="13.5">
      <c r="A17" s="1" t="s">
        <v>1</v>
      </c>
      <c r="B17" t="s">
        <v>155</v>
      </c>
      <c r="C17">
        <v>66</v>
      </c>
      <c r="D17" s="2">
        <f t="shared" si="0"/>
        <v>0.2727272727272727</v>
      </c>
      <c r="E17">
        <v>66</v>
      </c>
      <c r="F17">
        <v>18</v>
      </c>
      <c r="G17">
        <v>0</v>
      </c>
      <c r="H17">
        <v>5</v>
      </c>
      <c r="I17" s="2">
        <f t="shared" si="1"/>
        <v>0.323943661971831</v>
      </c>
      <c r="J17">
        <v>24</v>
      </c>
      <c r="K17">
        <v>5</v>
      </c>
      <c r="L17">
        <v>11</v>
      </c>
      <c r="M17">
        <v>0</v>
      </c>
      <c r="N17">
        <v>0</v>
      </c>
      <c r="O17">
        <v>2</v>
      </c>
      <c r="P17" s="13">
        <v>0</v>
      </c>
      <c r="Q17" s="2">
        <v>0.375</v>
      </c>
      <c r="R17" s="2">
        <f t="shared" si="2"/>
        <v>0.36363636363636365</v>
      </c>
      <c r="S17" s="2">
        <f t="shared" si="3"/>
        <v>0.6875800256081946</v>
      </c>
    </row>
    <row r="18" spans="1:19" ht="13.5">
      <c r="A18" s="1" t="s">
        <v>49</v>
      </c>
      <c r="B18" t="s">
        <v>191</v>
      </c>
      <c r="C18" s="16" t="s">
        <v>54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</row>
    <row r="19" spans="1:19" ht="13.5">
      <c r="A19" s="1" t="s">
        <v>49</v>
      </c>
      <c r="B19" t="s">
        <v>120</v>
      </c>
      <c r="C19" s="16" t="s">
        <v>54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</row>
    <row r="20" spans="1:19" ht="13.5">
      <c r="A20" s="1" t="s">
        <v>49</v>
      </c>
      <c r="B20" t="s">
        <v>131</v>
      </c>
      <c r="C20">
        <v>20</v>
      </c>
      <c r="D20" s="2">
        <f t="shared" si="0"/>
        <v>0.23809523809523808</v>
      </c>
      <c r="E20">
        <v>21</v>
      </c>
      <c r="F20">
        <v>5</v>
      </c>
      <c r="G20">
        <v>0</v>
      </c>
      <c r="H20">
        <v>2</v>
      </c>
      <c r="I20" s="2">
        <f t="shared" si="1"/>
        <v>0.2727272727272727</v>
      </c>
      <c r="J20">
        <v>5</v>
      </c>
      <c r="K20">
        <v>1</v>
      </c>
      <c r="L20">
        <v>1</v>
      </c>
      <c r="M20">
        <v>2</v>
      </c>
      <c r="N20">
        <v>0</v>
      </c>
      <c r="O20">
        <v>4</v>
      </c>
      <c r="P20" s="15">
        <v>0</v>
      </c>
      <c r="Q20" s="2">
        <v>0.333</v>
      </c>
      <c r="R20" s="2">
        <f t="shared" si="2"/>
        <v>0.23809523809523808</v>
      </c>
      <c r="S20" s="2">
        <f t="shared" si="3"/>
        <v>0.5108225108225108</v>
      </c>
    </row>
    <row r="21" spans="1:19" ht="13.5">
      <c r="A21" s="1" t="s">
        <v>49</v>
      </c>
      <c r="B21" t="s">
        <v>124</v>
      </c>
      <c r="C21" s="16" t="s">
        <v>54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</row>
    <row r="24" spans="1:21" ht="13.5">
      <c r="A24" s="1" t="s">
        <v>14</v>
      </c>
      <c r="C24" t="s">
        <v>12</v>
      </c>
      <c r="D24" t="s">
        <v>27</v>
      </c>
      <c r="E24" t="s">
        <v>15</v>
      </c>
      <c r="F24" t="s">
        <v>16</v>
      </c>
      <c r="G24" t="s">
        <v>17</v>
      </c>
      <c r="H24" t="s">
        <v>18</v>
      </c>
      <c r="I24" t="s">
        <v>19</v>
      </c>
      <c r="J24" t="s">
        <v>20</v>
      </c>
      <c r="K24" t="s">
        <v>21</v>
      </c>
      <c r="L24" t="s">
        <v>57</v>
      </c>
      <c r="M24" t="s">
        <v>22</v>
      </c>
      <c r="N24" t="s">
        <v>29</v>
      </c>
      <c r="O24" t="s">
        <v>28</v>
      </c>
      <c r="P24" t="s">
        <v>30</v>
      </c>
      <c r="Q24" t="s">
        <v>31</v>
      </c>
      <c r="R24" t="s">
        <v>32</v>
      </c>
      <c r="S24" t="s">
        <v>33</v>
      </c>
      <c r="T24" t="s">
        <v>47</v>
      </c>
      <c r="U24" t="s">
        <v>48</v>
      </c>
    </row>
    <row r="25" spans="1:21" ht="13.5">
      <c r="A25" s="1" t="s">
        <v>50</v>
      </c>
      <c r="B25" t="s">
        <v>145</v>
      </c>
      <c r="C25">
        <v>29</v>
      </c>
      <c r="D25" s="3">
        <f aca="true" t="shared" si="4" ref="D25:D40">S25/J25*9</f>
        <v>3.267857142857143</v>
      </c>
      <c r="E25">
        <v>10</v>
      </c>
      <c r="F25">
        <v>9</v>
      </c>
      <c r="G25">
        <v>0</v>
      </c>
      <c r="H25">
        <v>0</v>
      </c>
      <c r="I25" s="2">
        <f aca="true" t="shared" si="5" ref="I25:I39">E25/(E25+F25)</f>
        <v>0.5263157894736842</v>
      </c>
      <c r="J25" s="7">
        <v>168</v>
      </c>
      <c r="K25">
        <v>4</v>
      </c>
      <c r="L25">
        <v>693</v>
      </c>
      <c r="M25">
        <v>155</v>
      </c>
      <c r="N25">
        <v>83</v>
      </c>
      <c r="O25">
        <v>25</v>
      </c>
      <c r="P25">
        <v>4</v>
      </c>
      <c r="Q25">
        <v>16</v>
      </c>
      <c r="R25">
        <v>64</v>
      </c>
      <c r="S25">
        <v>61</v>
      </c>
      <c r="T25" s="3">
        <f aca="true" t="shared" si="6" ref="T25:T40">(M25+O25)/J25</f>
        <v>1.0714285714285714</v>
      </c>
      <c r="U25" s="3">
        <f aca="true" t="shared" si="7" ref="U25:U40">N25/J25*9</f>
        <v>4.446428571428571</v>
      </c>
    </row>
    <row r="26" spans="1:21" ht="13.5">
      <c r="A26" s="1" t="s">
        <v>50</v>
      </c>
      <c r="B26" t="s">
        <v>162</v>
      </c>
      <c r="C26">
        <v>29</v>
      </c>
      <c r="D26" s="3">
        <f t="shared" si="4"/>
        <v>3</v>
      </c>
      <c r="E26">
        <v>16</v>
      </c>
      <c r="F26">
        <v>7</v>
      </c>
      <c r="G26">
        <v>0</v>
      </c>
      <c r="H26">
        <v>0</v>
      </c>
      <c r="I26" s="2">
        <f t="shared" si="5"/>
        <v>0.6956521739130435</v>
      </c>
      <c r="J26" s="7">
        <v>192</v>
      </c>
      <c r="K26">
        <v>6</v>
      </c>
      <c r="L26">
        <v>778</v>
      </c>
      <c r="M26">
        <v>166</v>
      </c>
      <c r="N26">
        <v>63</v>
      </c>
      <c r="O26">
        <v>35</v>
      </c>
      <c r="P26">
        <v>2</v>
      </c>
      <c r="Q26">
        <v>19</v>
      </c>
      <c r="R26">
        <v>68</v>
      </c>
      <c r="S26">
        <v>64</v>
      </c>
      <c r="T26" s="3">
        <f t="shared" si="6"/>
        <v>1.046875</v>
      </c>
      <c r="U26" s="3">
        <f t="shared" si="7"/>
        <v>2.953125</v>
      </c>
    </row>
    <row r="27" spans="1:21" ht="13.5">
      <c r="A27" s="1" t="s">
        <v>50</v>
      </c>
      <c r="B27" t="s">
        <v>193</v>
      </c>
      <c r="C27">
        <v>28</v>
      </c>
      <c r="D27" s="3">
        <f t="shared" si="4"/>
        <v>5.410112359550562</v>
      </c>
      <c r="E27">
        <v>9</v>
      </c>
      <c r="F27">
        <v>13</v>
      </c>
      <c r="G27">
        <v>0</v>
      </c>
      <c r="H27">
        <v>0</v>
      </c>
      <c r="I27" s="2">
        <f t="shared" si="5"/>
        <v>0.4090909090909091</v>
      </c>
      <c r="J27" s="7">
        <v>178</v>
      </c>
      <c r="K27">
        <v>1</v>
      </c>
      <c r="L27">
        <v>803</v>
      </c>
      <c r="M27">
        <v>198</v>
      </c>
      <c r="N27">
        <v>111</v>
      </c>
      <c r="O27">
        <v>71</v>
      </c>
      <c r="P27">
        <v>5</v>
      </c>
      <c r="Q27">
        <v>24</v>
      </c>
      <c r="R27">
        <v>108</v>
      </c>
      <c r="S27">
        <v>107</v>
      </c>
      <c r="T27" s="3">
        <f t="shared" si="6"/>
        <v>1.5112359550561798</v>
      </c>
      <c r="U27" s="3">
        <f t="shared" si="7"/>
        <v>5.612359550561798</v>
      </c>
    </row>
    <row r="28" spans="1:21" ht="13.5">
      <c r="A28" s="1" t="s">
        <v>50</v>
      </c>
      <c r="B28" t="s">
        <v>166</v>
      </c>
      <c r="C28">
        <v>29</v>
      </c>
      <c r="D28" s="3">
        <f t="shared" si="4"/>
        <v>4.378378378378379</v>
      </c>
      <c r="E28">
        <v>14</v>
      </c>
      <c r="F28">
        <v>9</v>
      </c>
      <c r="G28">
        <v>0</v>
      </c>
      <c r="H28">
        <v>0</v>
      </c>
      <c r="I28" s="2">
        <f t="shared" si="5"/>
        <v>0.6086956521739131</v>
      </c>
      <c r="J28" s="7">
        <v>172.66666666666666</v>
      </c>
      <c r="K28">
        <v>2</v>
      </c>
      <c r="L28">
        <v>746</v>
      </c>
      <c r="M28">
        <v>188</v>
      </c>
      <c r="N28">
        <v>58</v>
      </c>
      <c r="O28">
        <v>34</v>
      </c>
      <c r="P28">
        <v>5</v>
      </c>
      <c r="Q28">
        <v>22</v>
      </c>
      <c r="R28">
        <v>87</v>
      </c>
      <c r="S28">
        <v>84</v>
      </c>
      <c r="T28" s="3">
        <f t="shared" si="6"/>
        <v>1.2857142857142858</v>
      </c>
      <c r="U28" s="3">
        <f t="shared" si="7"/>
        <v>3.023166023166023</v>
      </c>
    </row>
    <row r="29" spans="1:21" ht="13.5">
      <c r="A29" s="1" t="s">
        <v>60</v>
      </c>
      <c r="B29" t="s">
        <v>167</v>
      </c>
      <c r="C29">
        <v>15</v>
      </c>
      <c r="D29" s="3">
        <f t="shared" si="4"/>
        <v>6.239495798319329</v>
      </c>
      <c r="E29">
        <v>1</v>
      </c>
      <c r="F29">
        <v>2</v>
      </c>
      <c r="G29">
        <v>0</v>
      </c>
      <c r="H29">
        <v>0</v>
      </c>
      <c r="I29" s="2">
        <f t="shared" si="5"/>
        <v>0.3333333333333333</v>
      </c>
      <c r="J29" s="7">
        <v>79.33333333333333</v>
      </c>
      <c r="K29">
        <v>1</v>
      </c>
      <c r="L29">
        <v>373</v>
      </c>
      <c r="M29">
        <v>91</v>
      </c>
      <c r="N29">
        <v>41</v>
      </c>
      <c r="O29">
        <v>37</v>
      </c>
      <c r="P29">
        <v>5</v>
      </c>
      <c r="Q29">
        <v>6</v>
      </c>
      <c r="R29">
        <v>59</v>
      </c>
      <c r="S29">
        <v>55</v>
      </c>
      <c r="T29" s="3">
        <f t="shared" si="6"/>
        <v>1.6134453781512605</v>
      </c>
      <c r="U29" s="3">
        <f t="shared" si="7"/>
        <v>4.651260504201681</v>
      </c>
    </row>
    <row r="30" spans="1:21" ht="13.5">
      <c r="A30" s="1" t="s">
        <v>60</v>
      </c>
      <c r="B30" t="s">
        <v>168</v>
      </c>
      <c r="C30">
        <v>17</v>
      </c>
      <c r="D30" s="3">
        <f t="shared" si="4"/>
        <v>2.751592356687898</v>
      </c>
      <c r="E30">
        <v>6</v>
      </c>
      <c r="F30">
        <v>3</v>
      </c>
      <c r="G30">
        <v>0</v>
      </c>
      <c r="H30">
        <v>0</v>
      </c>
      <c r="I30" s="2">
        <f t="shared" si="5"/>
        <v>0.6666666666666666</v>
      </c>
      <c r="J30" s="7">
        <v>104.66666666666667</v>
      </c>
      <c r="K30">
        <v>0</v>
      </c>
      <c r="L30">
        <v>435</v>
      </c>
      <c r="M30">
        <v>92</v>
      </c>
      <c r="N30">
        <v>73</v>
      </c>
      <c r="O30">
        <v>36</v>
      </c>
      <c r="P30">
        <v>2</v>
      </c>
      <c r="Q30">
        <v>6</v>
      </c>
      <c r="R30">
        <v>33</v>
      </c>
      <c r="S30">
        <v>32</v>
      </c>
      <c r="T30" s="3">
        <f t="shared" si="6"/>
        <v>1.2229299363057324</v>
      </c>
      <c r="U30" s="3">
        <f t="shared" si="7"/>
        <v>6.277070063694267</v>
      </c>
    </row>
    <row r="31" spans="1:21" ht="13.5">
      <c r="A31" s="1" t="s">
        <v>51</v>
      </c>
      <c r="B31" t="s">
        <v>198</v>
      </c>
      <c r="C31">
        <v>36</v>
      </c>
      <c r="D31" s="3">
        <f t="shared" si="4"/>
        <v>2.1521739130434785</v>
      </c>
      <c r="E31">
        <v>4</v>
      </c>
      <c r="F31">
        <v>1</v>
      </c>
      <c r="G31">
        <v>3</v>
      </c>
      <c r="H31">
        <v>6</v>
      </c>
      <c r="I31" s="2">
        <f t="shared" si="5"/>
        <v>0.8</v>
      </c>
      <c r="J31" s="7">
        <v>46</v>
      </c>
      <c r="K31">
        <v>0</v>
      </c>
      <c r="L31">
        <v>184</v>
      </c>
      <c r="M31">
        <v>33</v>
      </c>
      <c r="N31">
        <v>18</v>
      </c>
      <c r="O31">
        <v>8</v>
      </c>
      <c r="P31">
        <v>3</v>
      </c>
      <c r="Q31">
        <v>2</v>
      </c>
      <c r="R31">
        <v>12</v>
      </c>
      <c r="S31">
        <v>11</v>
      </c>
      <c r="T31" s="3">
        <f t="shared" si="6"/>
        <v>0.8913043478260869</v>
      </c>
      <c r="U31" s="3">
        <f t="shared" si="7"/>
        <v>3.5217391304347827</v>
      </c>
    </row>
    <row r="32" spans="1:21" ht="13.5">
      <c r="A32" s="1" t="s">
        <v>51</v>
      </c>
      <c r="B32" t="s">
        <v>197</v>
      </c>
      <c r="C32">
        <v>39</v>
      </c>
      <c r="D32" s="3">
        <f t="shared" si="4"/>
        <v>4.017857142857143</v>
      </c>
      <c r="E32">
        <v>5</v>
      </c>
      <c r="F32">
        <v>3</v>
      </c>
      <c r="G32">
        <v>1</v>
      </c>
      <c r="H32">
        <v>2</v>
      </c>
      <c r="I32" s="2">
        <f t="shared" si="5"/>
        <v>0.625</v>
      </c>
      <c r="J32" s="7">
        <v>56</v>
      </c>
      <c r="K32">
        <v>0</v>
      </c>
      <c r="L32">
        <v>246</v>
      </c>
      <c r="M32">
        <v>64</v>
      </c>
      <c r="N32">
        <v>20</v>
      </c>
      <c r="O32">
        <v>11</v>
      </c>
      <c r="P32">
        <v>0</v>
      </c>
      <c r="Q32">
        <v>9</v>
      </c>
      <c r="R32">
        <v>26</v>
      </c>
      <c r="S32">
        <v>25</v>
      </c>
      <c r="T32" s="3">
        <f t="shared" si="6"/>
        <v>1.3392857142857142</v>
      </c>
      <c r="U32" s="3">
        <f t="shared" si="7"/>
        <v>3.2142857142857144</v>
      </c>
    </row>
    <row r="33" spans="1:21" ht="13.5">
      <c r="A33" s="1" t="s">
        <v>51</v>
      </c>
      <c r="B33" t="s">
        <v>138</v>
      </c>
      <c r="C33">
        <v>15</v>
      </c>
      <c r="D33" s="3">
        <f t="shared" si="4"/>
        <v>5.955882352941177</v>
      </c>
      <c r="E33">
        <v>1</v>
      </c>
      <c r="F33">
        <v>2</v>
      </c>
      <c r="G33">
        <v>0</v>
      </c>
      <c r="H33">
        <v>1</v>
      </c>
      <c r="I33" s="2">
        <f t="shared" si="5"/>
        <v>0.3333333333333333</v>
      </c>
      <c r="J33" s="7">
        <v>22.666666666666668</v>
      </c>
      <c r="K33">
        <v>0</v>
      </c>
      <c r="L33">
        <v>108</v>
      </c>
      <c r="M33">
        <v>28</v>
      </c>
      <c r="N33">
        <v>5</v>
      </c>
      <c r="O33">
        <v>8</v>
      </c>
      <c r="P33">
        <v>1</v>
      </c>
      <c r="Q33">
        <v>4</v>
      </c>
      <c r="R33">
        <v>17</v>
      </c>
      <c r="S33">
        <v>15</v>
      </c>
      <c r="T33" s="3">
        <f t="shared" si="6"/>
        <v>1.588235294117647</v>
      </c>
      <c r="U33" s="3">
        <f t="shared" si="7"/>
        <v>1.9852941176470589</v>
      </c>
    </row>
    <row r="34" spans="1:21" ht="13.5">
      <c r="A34" s="1" t="s">
        <v>51</v>
      </c>
      <c r="B34" t="s">
        <v>171</v>
      </c>
      <c r="C34">
        <v>31</v>
      </c>
      <c r="D34" s="3">
        <f t="shared" si="4"/>
        <v>4.23134328358209</v>
      </c>
      <c r="E34">
        <v>3</v>
      </c>
      <c r="F34">
        <v>3</v>
      </c>
      <c r="G34">
        <v>0</v>
      </c>
      <c r="H34">
        <v>5</v>
      </c>
      <c r="I34" s="2">
        <f t="shared" si="5"/>
        <v>0.5</v>
      </c>
      <c r="J34" s="7">
        <v>44.666666666666664</v>
      </c>
      <c r="K34">
        <v>0</v>
      </c>
      <c r="L34">
        <v>198</v>
      </c>
      <c r="M34">
        <v>57</v>
      </c>
      <c r="N34">
        <v>12</v>
      </c>
      <c r="O34">
        <v>7</v>
      </c>
      <c r="P34">
        <v>0</v>
      </c>
      <c r="Q34">
        <v>7</v>
      </c>
      <c r="R34">
        <v>21</v>
      </c>
      <c r="S34">
        <v>21</v>
      </c>
      <c r="T34" s="3">
        <f t="shared" si="6"/>
        <v>1.4328358208955225</v>
      </c>
      <c r="U34" s="3">
        <f t="shared" si="7"/>
        <v>2.417910447761194</v>
      </c>
    </row>
    <row r="35" spans="1:21" ht="13.5">
      <c r="A35" s="1" t="s">
        <v>59</v>
      </c>
      <c r="B35" t="s">
        <v>187</v>
      </c>
      <c r="C35">
        <v>50</v>
      </c>
      <c r="D35" s="3">
        <f t="shared" si="4"/>
        <v>2.8051948051948052</v>
      </c>
      <c r="E35">
        <v>7</v>
      </c>
      <c r="F35">
        <v>0</v>
      </c>
      <c r="G35">
        <v>2</v>
      </c>
      <c r="H35">
        <v>6</v>
      </c>
      <c r="I35" s="2">
        <f t="shared" si="5"/>
        <v>1</v>
      </c>
      <c r="J35" s="7">
        <v>77</v>
      </c>
      <c r="K35">
        <v>0</v>
      </c>
      <c r="L35">
        <v>315</v>
      </c>
      <c r="M35">
        <v>75</v>
      </c>
      <c r="N35">
        <v>20</v>
      </c>
      <c r="O35">
        <v>10</v>
      </c>
      <c r="P35">
        <v>1</v>
      </c>
      <c r="Q35">
        <v>8</v>
      </c>
      <c r="R35">
        <v>26</v>
      </c>
      <c r="S35">
        <v>24</v>
      </c>
      <c r="T35" s="3">
        <f t="shared" si="6"/>
        <v>1.103896103896104</v>
      </c>
      <c r="U35" s="3">
        <f t="shared" si="7"/>
        <v>2.3376623376623376</v>
      </c>
    </row>
    <row r="36" spans="1:21" ht="13.5">
      <c r="A36" s="1" t="s">
        <v>53</v>
      </c>
      <c r="B36" t="s">
        <v>164</v>
      </c>
      <c r="C36">
        <v>53</v>
      </c>
      <c r="D36" s="3">
        <f t="shared" si="4"/>
        <v>4.108695652173913</v>
      </c>
      <c r="E36">
        <v>1</v>
      </c>
      <c r="F36">
        <v>6</v>
      </c>
      <c r="G36">
        <v>35</v>
      </c>
      <c r="H36">
        <v>5</v>
      </c>
      <c r="I36" s="2">
        <f t="shared" si="5"/>
        <v>0.14285714285714285</v>
      </c>
      <c r="J36" s="7">
        <v>61.333333333333336</v>
      </c>
      <c r="K36">
        <v>0</v>
      </c>
      <c r="L36">
        <v>261</v>
      </c>
      <c r="M36">
        <v>59</v>
      </c>
      <c r="N36">
        <v>43</v>
      </c>
      <c r="O36">
        <v>15</v>
      </c>
      <c r="P36">
        <v>2</v>
      </c>
      <c r="Q36">
        <v>7</v>
      </c>
      <c r="R36">
        <v>28</v>
      </c>
      <c r="S36">
        <v>28</v>
      </c>
      <c r="T36" s="3">
        <f t="shared" si="6"/>
        <v>1.2065217391304348</v>
      </c>
      <c r="U36" s="3">
        <f t="shared" si="7"/>
        <v>6.309782608695652</v>
      </c>
    </row>
    <row r="37" spans="1:21" ht="13.5">
      <c r="A37" s="1" t="s">
        <v>49</v>
      </c>
      <c r="B37" t="s">
        <v>161</v>
      </c>
      <c r="C37">
        <v>7</v>
      </c>
      <c r="D37" s="3">
        <f t="shared" si="4"/>
        <v>3.8880000000000003</v>
      </c>
      <c r="E37">
        <v>1</v>
      </c>
      <c r="F37">
        <v>4</v>
      </c>
      <c r="G37">
        <v>0</v>
      </c>
      <c r="H37">
        <v>0</v>
      </c>
      <c r="I37" s="2">
        <f t="shared" si="5"/>
        <v>0.2</v>
      </c>
      <c r="J37" s="7">
        <v>41.666666666666664</v>
      </c>
      <c r="K37">
        <v>1</v>
      </c>
      <c r="L37">
        <v>174</v>
      </c>
      <c r="M37">
        <v>42</v>
      </c>
      <c r="N37">
        <v>37</v>
      </c>
      <c r="O37">
        <v>7</v>
      </c>
      <c r="P37">
        <v>1</v>
      </c>
      <c r="Q37">
        <v>3</v>
      </c>
      <c r="R37">
        <v>18</v>
      </c>
      <c r="S37">
        <v>18</v>
      </c>
      <c r="T37" s="3">
        <f t="shared" si="6"/>
        <v>1.1760000000000002</v>
      </c>
      <c r="U37" s="3">
        <f t="shared" si="7"/>
        <v>7.992</v>
      </c>
    </row>
    <row r="38" spans="1:21" ht="13.5">
      <c r="A38" s="1" t="s">
        <v>49</v>
      </c>
      <c r="B38" t="s">
        <v>186</v>
      </c>
      <c r="C38">
        <v>14</v>
      </c>
      <c r="D38" s="3">
        <f t="shared" si="4"/>
        <v>1.3278688524590163</v>
      </c>
      <c r="E38">
        <v>0</v>
      </c>
      <c r="F38">
        <v>1</v>
      </c>
      <c r="G38">
        <v>0</v>
      </c>
      <c r="H38">
        <v>3</v>
      </c>
      <c r="I38" s="2">
        <f t="shared" si="5"/>
        <v>0</v>
      </c>
      <c r="J38" s="7">
        <v>20.333333333333332</v>
      </c>
      <c r="K38">
        <v>0</v>
      </c>
      <c r="L38">
        <v>70</v>
      </c>
      <c r="M38">
        <v>6</v>
      </c>
      <c r="N38">
        <v>6</v>
      </c>
      <c r="O38">
        <v>3</v>
      </c>
      <c r="P38">
        <v>0</v>
      </c>
      <c r="Q38">
        <v>1</v>
      </c>
      <c r="R38">
        <v>4</v>
      </c>
      <c r="S38">
        <v>3</v>
      </c>
      <c r="T38" s="3">
        <f t="shared" si="6"/>
        <v>0.4426229508196722</v>
      </c>
      <c r="U38" s="3">
        <f t="shared" si="7"/>
        <v>2.6557377049180326</v>
      </c>
    </row>
    <row r="39" spans="1:21" ht="13.5">
      <c r="A39" s="1" t="s">
        <v>49</v>
      </c>
      <c r="B39" t="s">
        <v>149</v>
      </c>
      <c r="C39">
        <v>14</v>
      </c>
      <c r="D39" s="3">
        <f t="shared" si="4"/>
        <v>3.5409836065573774</v>
      </c>
      <c r="E39">
        <v>0</v>
      </c>
      <c r="F39">
        <v>1</v>
      </c>
      <c r="G39">
        <v>3</v>
      </c>
      <c r="H39">
        <v>2</v>
      </c>
      <c r="I39" s="2">
        <f t="shared" si="5"/>
        <v>0</v>
      </c>
      <c r="J39" s="7">
        <v>20.333333333333332</v>
      </c>
      <c r="K39">
        <v>0</v>
      </c>
      <c r="L39">
        <v>89</v>
      </c>
      <c r="M39">
        <v>21</v>
      </c>
      <c r="N39">
        <v>5</v>
      </c>
      <c r="O39">
        <v>5</v>
      </c>
      <c r="P39">
        <v>0</v>
      </c>
      <c r="Q39">
        <v>3</v>
      </c>
      <c r="R39">
        <v>8</v>
      </c>
      <c r="S39">
        <v>8</v>
      </c>
      <c r="T39" s="3">
        <f t="shared" si="6"/>
        <v>1.278688524590164</v>
      </c>
      <c r="U39" s="3">
        <f t="shared" si="7"/>
        <v>2.2131147540983607</v>
      </c>
    </row>
    <row r="40" spans="1:21" ht="13.5">
      <c r="A40" s="1" t="s">
        <v>49</v>
      </c>
      <c r="B40" t="s">
        <v>142</v>
      </c>
      <c r="C40">
        <v>1</v>
      </c>
      <c r="D40" s="3">
        <f t="shared" si="4"/>
        <v>0</v>
      </c>
      <c r="E40">
        <v>0</v>
      </c>
      <c r="F40">
        <v>0</v>
      </c>
      <c r="G40">
        <v>0</v>
      </c>
      <c r="H40">
        <v>0</v>
      </c>
      <c r="I40" s="2">
        <v>0</v>
      </c>
      <c r="J40" s="7">
        <v>0.6666666666666666</v>
      </c>
      <c r="K40">
        <v>0</v>
      </c>
      <c r="L40">
        <v>2</v>
      </c>
      <c r="M40">
        <v>0</v>
      </c>
      <c r="N40">
        <v>1</v>
      </c>
      <c r="O40">
        <v>0</v>
      </c>
      <c r="P40">
        <v>0</v>
      </c>
      <c r="Q40">
        <v>0</v>
      </c>
      <c r="R40">
        <v>0</v>
      </c>
      <c r="S40">
        <v>0</v>
      </c>
      <c r="T40" s="3">
        <f t="shared" si="6"/>
        <v>0</v>
      </c>
      <c r="U40" s="3">
        <f t="shared" si="7"/>
        <v>13.5</v>
      </c>
    </row>
  </sheetData>
  <sheetProtection/>
  <mergeCells count="3">
    <mergeCell ref="C18:S18"/>
    <mergeCell ref="C19:S19"/>
    <mergeCell ref="C21:S2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selection activeCell="C39" sqref="C39:U39"/>
    </sheetView>
  </sheetViews>
  <sheetFormatPr defaultColWidth="9.00390625" defaultRowHeight="13.5"/>
  <cols>
    <col min="1" max="1" width="5.25390625" style="0" bestFit="1" customWidth="1"/>
    <col min="2" max="2" width="21.00390625" style="0" bestFit="1" customWidth="1"/>
    <col min="3" max="8" width="5.25390625" style="0" bestFit="1" customWidth="1"/>
    <col min="9" max="9" width="5.50390625" style="0" customWidth="1"/>
    <col min="10" max="10" width="8.125" style="0" bestFit="1" customWidth="1"/>
    <col min="11" max="18" width="5.25390625" style="0" bestFit="1" customWidth="1"/>
    <col min="19" max="19" width="5.75390625" style="0" bestFit="1" customWidth="1"/>
    <col min="20" max="20" width="5.375" style="0" customWidth="1"/>
    <col min="21" max="21" width="6.50390625" style="0" customWidth="1"/>
  </cols>
  <sheetData>
    <row r="1" spans="1:19" ht="13.5">
      <c r="A1" t="s">
        <v>0</v>
      </c>
      <c r="C1" t="s">
        <v>12</v>
      </c>
      <c r="D1" t="s">
        <v>2</v>
      </c>
      <c r="E1" t="s">
        <v>3</v>
      </c>
      <c r="F1" t="s">
        <v>4</v>
      </c>
      <c r="G1" t="s">
        <v>26</v>
      </c>
      <c r="H1" t="s">
        <v>5</v>
      </c>
      <c r="I1" t="s">
        <v>6</v>
      </c>
      <c r="J1" t="s">
        <v>56</v>
      </c>
      <c r="K1" t="s">
        <v>23</v>
      </c>
      <c r="L1" t="s">
        <v>7</v>
      </c>
      <c r="M1" t="s">
        <v>8</v>
      </c>
      <c r="N1" t="s">
        <v>9</v>
      </c>
      <c r="O1" t="s">
        <v>10</v>
      </c>
      <c r="P1" t="s">
        <v>11</v>
      </c>
      <c r="Q1" t="s">
        <v>24</v>
      </c>
      <c r="R1" t="s">
        <v>25</v>
      </c>
      <c r="S1" t="s">
        <v>13</v>
      </c>
    </row>
    <row r="2" spans="1:19" ht="13.5">
      <c r="A2">
        <v>1</v>
      </c>
      <c r="B2" t="s">
        <v>172</v>
      </c>
      <c r="C2">
        <v>144</v>
      </c>
      <c r="D2" s="2">
        <f aca="true" t="shared" si="0" ref="D2:D17">F2/E2</f>
        <v>0.23779193205944799</v>
      </c>
      <c r="E2">
        <v>471</v>
      </c>
      <c r="F2">
        <v>112</v>
      </c>
      <c r="G2">
        <v>2</v>
      </c>
      <c r="H2">
        <v>36</v>
      </c>
      <c r="I2" s="2">
        <f aca="true" t="shared" si="1" ref="I2:I17">(F2+K2)/(E2+K2+N2)</f>
        <v>0.296078431372549</v>
      </c>
      <c r="J2">
        <v>172</v>
      </c>
      <c r="K2">
        <v>39</v>
      </c>
      <c r="L2">
        <v>29</v>
      </c>
      <c r="M2">
        <v>0</v>
      </c>
      <c r="N2">
        <v>0</v>
      </c>
      <c r="O2">
        <v>21</v>
      </c>
      <c r="P2" s="13">
        <v>3</v>
      </c>
      <c r="Q2" s="2">
        <v>0.288</v>
      </c>
      <c r="R2" s="2">
        <f aca="true" t="shared" si="2" ref="R2:R17">J2/E2</f>
        <v>0.3651804670912951</v>
      </c>
      <c r="S2" s="2">
        <f aca="true" t="shared" si="3" ref="S2:S17">I2+R2</f>
        <v>0.6612588984638441</v>
      </c>
    </row>
    <row r="3" spans="1:19" ht="13.5">
      <c r="A3">
        <v>2</v>
      </c>
      <c r="B3" t="s">
        <v>199</v>
      </c>
      <c r="C3">
        <v>144</v>
      </c>
      <c r="D3" s="2">
        <f t="shared" si="0"/>
        <v>0.25684210526315787</v>
      </c>
      <c r="E3">
        <v>475</v>
      </c>
      <c r="F3">
        <v>122</v>
      </c>
      <c r="G3">
        <v>1</v>
      </c>
      <c r="H3">
        <v>32</v>
      </c>
      <c r="I3" s="2">
        <f t="shared" si="1"/>
        <v>0.3051181102362205</v>
      </c>
      <c r="J3">
        <v>160</v>
      </c>
      <c r="K3">
        <v>33</v>
      </c>
      <c r="L3">
        <v>49</v>
      </c>
      <c r="M3">
        <v>0</v>
      </c>
      <c r="N3">
        <v>0</v>
      </c>
      <c r="O3">
        <v>18</v>
      </c>
      <c r="P3" s="13">
        <v>12</v>
      </c>
      <c r="Q3" s="2">
        <v>0.277</v>
      </c>
      <c r="R3" s="2">
        <f t="shared" si="2"/>
        <v>0.3368421052631579</v>
      </c>
      <c r="S3" s="2">
        <f t="shared" si="3"/>
        <v>0.6419602154993784</v>
      </c>
    </row>
    <row r="4" spans="1:19" ht="13.5">
      <c r="A4">
        <v>3</v>
      </c>
      <c r="B4" t="s">
        <v>175</v>
      </c>
      <c r="C4">
        <v>144</v>
      </c>
      <c r="D4" s="2">
        <f t="shared" si="0"/>
        <v>0.2694300518134715</v>
      </c>
      <c r="E4">
        <v>579</v>
      </c>
      <c r="F4">
        <v>156</v>
      </c>
      <c r="G4">
        <v>8</v>
      </c>
      <c r="H4">
        <v>70</v>
      </c>
      <c r="I4" s="2">
        <f t="shared" si="1"/>
        <v>0.3253968253968254</v>
      </c>
      <c r="J4">
        <v>221</v>
      </c>
      <c r="K4">
        <v>49</v>
      </c>
      <c r="L4">
        <v>70</v>
      </c>
      <c r="M4">
        <v>0</v>
      </c>
      <c r="N4">
        <v>2</v>
      </c>
      <c r="O4">
        <v>11</v>
      </c>
      <c r="P4" s="13">
        <v>3</v>
      </c>
      <c r="Q4" s="2">
        <v>0.375</v>
      </c>
      <c r="R4" s="2">
        <f t="shared" si="2"/>
        <v>0.38169257340241797</v>
      </c>
      <c r="S4" s="2">
        <f t="shared" si="3"/>
        <v>0.7070893987992434</v>
      </c>
    </row>
    <row r="5" spans="1:19" ht="13.5">
      <c r="A5">
        <v>4</v>
      </c>
      <c r="B5" t="s">
        <v>116</v>
      </c>
      <c r="C5">
        <v>144</v>
      </c>
      <c r="D5" s="2">
        <f t="shared" si="0"/>
        <v>0.2783687943262411</v>
      </c>
      <c r="E5">
        <v>564</v>
      </c>
      <c r="F5">
        <v>157</v>
      </c>
      <c r="G5">
        <v>31</v>
      </c>
      <c r="H5">
        <v>103</v>
      </c>
      <c r="I5" s="2">
        <f t="shared" si="1"/>
        <v>0.33980582524271846</v>
      </c>
      <c r="J5">
        <v>297</v>
      </c>
      <c r="K5">
        <v>53</v>
      </c>
      <c r="L5">
        <v>48</v>
      </c>
      <c r="M5">
        <v>0</v>
      </c>
      <c r="N5">
        <v>1</v>
      </c>
      <c r="O5">
        <v>0</v>
      </c>
      <c r="P5" s="13">
        <v>6</v>
      </c>
      <c r="Q5" s="2">
        <v>0.308</v>
      </c>
      <c r="R5" s="2">
        <f t="shared" si="2"/>
        <v>0.526595744680851</v>
      </c>
      <c r="S5" s="2">
        <f t="shared" si="3"/>
        <v>0.8664015699235694</v>
      </c>
    </row>
    <row r="6" spans="1:19" ht="13.5">
      <c r="A6">
        <v>5</v>
      </c>
      <c r="B6" t="s">
        <v>173</v>
      </c>
      <c r="C6">
        <v>144</v>
      </c>
      <c r="D6" s="2">
        <f t="shared" si="0"/>
        <v>0.28063943161634103</v>
      </c>
      <c r="E6">
        <v>563</v>
      </c>
      <c r="F6">
        <v>158</v>
      </c>
      <c r="G6">
        <v>15</v>
      </c>
      <c r="H6">
        <v>77</v>
      </c>
      <c r="I6" s="2">
        <f t="shared" si="1"/>
        <v>0.3256198347107438</v>
      </c>
      <c r="J6">
        <v>275</v>
      </c>
      <c r="K6">
        <v>39</v>
      </c>
      <c r="L6">
        <v>53</v>
      </c>
      <c r="M6">
        <v>0</v>
      </c>
      <c r="N6">
        <v>3</v>
      </c>
      <c r="O6">
        <v>8</v>
      </c>
      <c r="P6" s="13">
        <v>20</v>
      </c>
      <c r="Q6" s="2">
        <v>0.255</v>
      </c>
      <c r="R6" s="2">
        <f t="shared" si="2"/>
        <v>0.48845470692717585</v>
      </c>
      <c r="S6" s="2">
        <f t="shared" si="3"/>
        <v>0.8140745416379196</v>
      </c>
    </row>
    <row r="7" spans="1:19" ht="13.5">
      <c r="A7">
        <v>6</v>
      </c>
      <c r="B7" t="s">
        <v>118</v>
      </c>
      <c r="C7">
        <v>143</v>
      </c>
      <c r="D7" s="2">
        <f t="shared" si="0"/>
        <v>0.25831202046035806</v>
      </c>
      <c r="E7">
        <v>391</v>
      </c>
      <c r="F7">
        <v>101</v>
      </c>
      <c r="G7">
        <v>1</v>
      </c>
      <c r="H7">
        <v>45</v>
      </c>
      <c r="I7" s="2">
        <f t="shared" si="1"/>
        <v>0.32242990654205606</v>
      </c>
      <c r="J7">
        <v>136</v>
      </c>
      <c r="K7">
        <v>37</v>
      </c>
      <c r="L7">
        <v>49</v>
      </c>
      <c r="M7">
        <v>5</v>
      </c>
      <c r="N7">
        <v>0</v>
      </c>
      <c r="O7">
        <v>16</v>
      </c>
      <c r="P7" s="13">
        <v>3</v>
      </c>
      <c r="Q7" s="2">
        <v>0.362</v>
      </c>
      <c r="R7" s="2">
        <f t="shared" si="2"/>
        <v>0.34782608695652173</v>
      </c>
      <c r="S7" s="2">
        <f t="shared" si="3"/>
        <v>0.6702559934985778</v>
      </c>
    </row>
    <row r="8" spans="1:19" ht="13.5">
      <c r="A8">
        <v>7</v>
      </c>
      <c r="B8" t="s">
        <v>206</v>
      </c>
      <c r="C8">
        <v>140</v>
      </c>
      <c r="D8" s="2">
        <f t="shared" si="0"/>
        <v>0.24010554089709762</v>
      </c>
      <c r="E8">
        <v>379</v>
      </c>
      <c r="F8">
        <v>91</v>
      </c>
      <c r="G8">
        <v>3</v>
      </c>
      <c r="H8">
        <v>42</v>
      </c>
      <c r="I8" s="2">
        <f t="shared" si="1"/>
        <v>0.26903553299492383</v>
      </c>
      <c r="J8">
        <v>127</v>
      </c>
      <c r="K8">
        <v>15</v>
      </c>
      <c r="L8">
        <v>36</v>
      </c>
      <c r="M8">
        <v>3</v>
      </c>
      <c r="N8">
        <v>0</v>
      </c>
      <c r="O8">
        <v>16</v>
      </c>
      <c r="P8" s="13">
        <v>8</v>
      </c>
      <c r="Q8" s="2">
        <v>0.245</v>
      </c>
      <c r="R8" s="2">
        <f t="shared" si="2"/>
        <v>0.33509234828496043</v>
      </c>
      <c r="S8" s="2">
        <f t="shared" si="3"/>
        <v>0.6041278812798843</v>
      </c>
    </row>
    <row r="9" spans="1:19" ht="13.5">
      <c r="A9">
        <v>8</v>
      </c>
      <c r="B9" t="s">
        <v>157</v>
      </c>
      <c r="C9">
        <v>144</v>
      </c>
      <c r="D9" s="2">
        <f t="shared" si="0"/>
        <v>0.2443820224719101</v>
      </c>
      <c r="E9">
        <v>356</v>
      </c>
      <c r="F9">
        <v>87</v>
      </c>
      <c r="G9">
        <v>1</v>
      </c>
      <c r="H9">
        <v>31</v>
      </c>
      <c r="I9" s="2">
        <f t="shared" si="1"/>
        <v>0.27297297297297296</v>
      </c>
      <c r="J9">
        <v>106</v>
      </c>
      <c r="K9">
        <v>14</v>
      </c>
      <c r="L9">
        <v>46</v>
      </c>
      <c r="M9">
        <v>4</v>
      </c>
      <c r="N9">
        <v>0</v>
      </c>
      <c r="O9">
        <v>25</v>
      </c>
      <c r="P9" s="13">
        <v>7</v>
      </c>
      <c r="Q9" s="2">
        <v>0.261</v>
      </c>
      <c r="R9" s="2">
        <f t="shared" si="2"/>
        <v>0.29775280898876405</v>
      </c>
      <c r="S9" s="2">
        <f t="shared" si="3"/>
        <v>0.5707257819617371</v>
      </c>
    </row>
    <row r="10" spans="1:19" ht="13.5">
      <c r="A10" s="1">
        <v>9</v>
      </c>
      <c r="B10" t="s">
        <v>191</v>
      </c>
      <c r="C10">
        <v>144</v>
      </c>
      <c r="D10" s="2">
        <f t="shared" si="0"/>
        <v>0.18373493975903615</v>
      </c>
      <c r="E10">
        <v>332</v>
      </c>
      <c r="F10">
        <v>61</v>
      </c>
      <c r="G10">
        <v>3</v>
      </c>
      <c r="H10">
        <v>28</v>
      </c>
      <c r="I10" s="2">
        <f t="shared" si="1"/>
        <v>0.24376731301939059</v>
      </c>
      <c r="J10">
        <v>79</v>
      </c>
      <c r="K10">
        <v>27</v>
      </c>
      <c r="L10">
        <v>56</v>
      </c>
      <c r="M10">
        <v>1</v>
      </c>
      <c r="N10">
        <v>2</v>
      </c>
      <c r="O10">
        <v>3</v>
      </c>
      <c r="P10" s="13">
        <v>3</v>
      </c>
      <c r="Q10" s="2">
        <v>0.228</v>
      </c>
      <c r="R10" s="2">
        <f t="shared" si="2"/>
        <v>0.23795180722891565</v>
      </c>
      <c r="S10" s="2">
        <f t="shared" si="3"/>
        <v>0.4817191202483062</v>
      </c>
    </row>
    <row r="11" spans="1:19" ht="13.5">
      <c r="A11" s="1" t="s">
        <v>1</v>
      </c>
      <c r="B11" t="s">
        <v>121</v>
      </c>
      <c r="C11">
        <v>103</v>
      </c>
      <c r="D11" s="2">
        <f t="shared" si="0"/>
        <v>0.19607843137254902</v>
      </c>
      <c r="E11">
        <v>102</v>
      </c>
      <c r="F11">
        <v>20</v>
      </c>
      <c r="G11">
        <v>0</v>
      </c>
      <c r="H11">
        <v>5</v>
      </c>
      <c r="I11" s="2">
        <f t="shared" si="1"/>
        <v>0.2336448598130841</v>
      </c>
      <c r="J11">
        <v>27</v>
      </c>
      <c r="K11">
        <v>5</v>
      </c>
      <c r="L11">
        <v>18</v>
      </c>
      <c r="M11">
        <v>0</v>
      </c>
      <c r="N11">
        <v>0</v>
      </c>
      <c r="O11">
        <v>0</v>
      </c>
      <c r="P11" s="13">
        <v>2</v>
      </c>
      <c r="Q11" s="2">
        <v>0.211</v>
      </c>
      <c r="R11" s="2">
        <f t="shared" si="2"/>
        <v>0.2647058823529412</v>
      </c>
      <c r="S11" s="2">
        <f t="shared" si="3"/>
        <v>0.49835074216602526</v>
      </c>
    </row>
    <row r="12" spans="1:19" ht="13.5">
      <c r="A12" s="1" t="s">
        <v>1</v>
      </c>
      <c r="B12" t="s">
        <v>126</v>
      </c>
      <c r="C12">
        <v>105</v>
      </c>
      <c r="D12" s="2">
        <f t="shared" si="0"/>
        <v>0.23214285714285715</v>
      </c>
      <c r="E12">
        <v>112</v>
      </c>
      <c r="F12">
        <v>26</v>
      </c>
      <c r="G12">
        <v>1</v>
      </c>
      <c r="H12">
        <v>8</v>
      </c>
      <c r="I12" s="2">
        <f t="shared" si="1"/>
        <v>0.2773109243697479</v>
      </c>
      <c r="J12">
        <v>40</v>
      </c>
      <c r="K12">
        <v>7</v>
      </c>
      <c r="L12">
        <v>16</v>
      </c>
      <c r="M12">
        <v>1</v>
      </c>
      <c r="N12">
        <v>0</v>
      </c>
      <c r="O12">
        <v>1</v>
      </c>
      <c r="P12" s="13">
        <v>1</v>
      </c>
      <c r="Q12" s="2">
        <v>0.207</v>
      </c>
      <c r="R12" s="2">
        <f t="shared" si="2"/>
        <v>0.35714285714285715</v>
      </c>
      <c r="S12" s="2">
        <f t="shared" si="3"/>
        <v>0.634453781512605</v>
      </c>
    </row>
    <row r="13" spans="1:19" ht="13.5">
      <c r="A13" s="1" t="s">
        <v>1</v>
      </c>
      <c r="B13" t="s">
        <v>130</v>
      </c>
      <c r="C13">
        <v>121</v>
      </c>
      <c r="D13" s="2">
        <f t="shared" si="0"/>
        <v>0.2849462365591398</v>
      </c>
      <c r="E13">
        <v>186</v>
      </c>
      <c r="F13">
        <v>53</v>
      </c>
      <c r="G13">
        <v>6</v>
      </c>
      <c r="H13">
        <v>22</v>
      </c>
      <c r="I13" s="2">
        <f t="shared" si="1"/>
        <v>0.32142857142857145</v>
      </c>
      <c r="J13">
        <v>79</v>
      </c>
      <c r="K13">
        <v>10</v>
      </c>
      <c r="L13">
        <v>26</v>
      </c>
      <c r="M13">
        <v>1</v>
      </c>
      <c r="N13">
        <v>0</v>
      </c>
      <c r="O13">
        <v>2</v>
      </c>
      <c r="P13" s="13">
        <v>1</v>
      </c>
      <c r="Q13" s="2">
        <v>0.324</v>
      </c>
      <c r="R13" s="2">
        <f t="shared" si="2"/>
        <v>0.42473118279569894</v>
      </c>
      <c r="S13" s="2">
        <f t="shared" si="3"/>
        <v>0.7461597542242704</v>
      </c>
    </row>
    <row r="14" spans="1:19" ht="13.5">
      <c r="A14" s="1" t="s">
        <v>1</v>
      </c>
      <c r="B14" t="s">
        <v>154</v>
      </c>
      <c r="C14">
        <v>88</v>
      </c>
      <c r="D14" s="2">
        <f t="shared" si="0"/>
        <v>0.22772277227722773</v>
      </c>
      <c r="E14">
        <v>101</v>
      </c>
      <c r="F14">
        <v>23</v>
      </c>
      <c r="G14">
        <v>1</v>
      </c>
      <c r="H14">
        <v>6</v>
      </c>
      <c r="I14" s="2">
        <f t="shared" si="1"/>
        <v>0.2909090909090909</v>
      </c>
      <c r="J14">
        <v>33</v>
      </c>
      <c r="K14">
        <v>9</v>
      </c>
      <c r="L14">
        <v>10</v>
      </c>
      <c r="M14">
        <v>2</v>
      </c>
      <c r="N14">
        <v>0</v>
      </c>
      <c r="O14">
        <v>2</v>
      </c>
      <c r="P14" s="13">
        <v>4</v>
      </c>
      <c r="Q14" s="2">
        <v>0.118</v>
      </c>
      <c r="R14" s="2">
        <f t="shared" si="2"/>
        <v>0.32673267326732675</v>
      </c>
      <c r="S14" s="2">
        <f t="shared" si="3"/>
        <v>0.6176417641764176</v>
      </c>
    </row>
    <row r="15" spans="1:19" ht="13.5">
      <c r="A15" s="1" t="s">
        <v>1</v>
      </c>
      <c r="B15" t="s">
        <v>190</v>
      </c>
      <c r="C15">
        <v>128</v>
      </c>
      <c r="D15" s="2">
        <f t="shared" si="0"/>
        <v>0.22926829268292684</v>
      </c>
      <c r="E15">
        <v>205</v>
      </c>
      <c r="F15">
        <v>47</v>
      </c>
      <c r="G15">
        <v>13</v>
      </c>
      <c r="H15">
        <v>33</v>
      </c>
      <c r="I15" s="2">
        <f t="shared" si="1"/>
        <v>0.2403846153846154</v>
      </c>
      <c r="J15">
        <v>91</v>
      </c>
      <c r="K15">
        <v>3</v>
      </c>
      <c r="L15">
        <v>33</v>
      </c>
      <c r="M15">
        <v>0</v>
      </c>
      <c r="N15">
        <v>0</v>
      </c>
      <c r="O15">
        <v>1</v>
      </c>
      <c r="P15" s="13">
        <v>0</v>
      </c>
      <c r="Q15" s="2">
        <v>0.26</v>
      </c>
      <c r="R15" s="2">
        <f t="shared" si="2"/>
        <v>0.44390243902439025</v>
      </c>
      <c r="S15" s="2">
        <f t="shared" si="3"/>
        <v>0.6842870544090056</v>
      </c>
    </row>
    <row r="16" spans="1:19" ht="13.5">
      <c r="A16" s="1" t="s">
        <v>1</v>
      </c>
      <c r="B16" t="s">
        <v>125</v>
      </c>
      <c r="C16">
        <v>107</v>
      </c>
      <c r="D16" s="2">
        <f t="shared" si="0"/>
        <v>0.18181818181818182</v>
      </c>
      <c r="E16">
        <v>77</v>
      </c>
      <c r="F16">
        <v>14</v>
      </c>
      <c r="G16">
        <v>0</v>
      </c>
      <c r="H16">
        <v>4</v>
      </c>
      <c r="I16" s="2">
        <f t="shared" si="1"/>
        <v>0.19230769230769232</v>
      </c>
      <c r="J16">
        <v>18</v>
      </c>
      <c r="K16">
        <v>1</v>
      </c>
      <c r="L16">
        <v>12</v>
      </c>
      <c r="M16">
        <v>2</v>
      </c>
      <c r="N16">
        <v>0</v>
      </c>
      <c r="O16">
        <v>1</v>
      </c>
      <c r="P16" s="13">
        <v>2</v>
      </c>
      <c r="Q16" s="2">
        <v>0.111</v>
      </c>
      <c r="R16" s="2">
        <f t="shared" si="2"/>
        <v>0.23376623376623376</v>
      </c>
      <c r="S16" s="2">
        <f t="shared" si="3"/>
        <v>0.4260739260739261</v>
      </c>
    </row>
    <row r="17" spans="1:19" ht="13.5">
      <c r="A17" s="1" t="s">
        <v>1</v>
      </c>
      <c r="B17" t="s">
        <v>133</v>
      </c>
      <c r="C17">
        <v>71</v>
      </c>
      <c r="D17" s="2">
        <f t="shared" si="0"/>
        <v>0.2073170731707317</v>
      </c>
      <c r="E17">
        <v>82</v>
      </c>
      <c r="F17">
        <v>17</v>
      </c>
      <c r="G17">
        <v>1</v>
      </c>
      <c r="H17">
        <v>9</v>
      </c>
      <c r="I17" s="2">
        <f t="shared" si="1"/>
        <v>0.2261904761904762</v>
      </c>
      <c r="J17">
        <v>25</v>
      </c>
      <c r="K17">
        <v>2</v>
      </c>
      <c r="L17">
        <v>12</v>
      </c>
      <c r="M17">
        <v>1</v>
      </c>
      <c r="N17">
        <v>0</v>
      </c>
      <c r="O17">
        <v>0</v>
      </c>
      <c r="P17" s="13">
        <v>0</v>
      </c>
      <c r="Q17" s="2">
        <v>0.167</v>
      </c>
      <c r="R17" s="2">
        <f t="shared" si="2"/>
        <v>0.3048780487804878</v>
      </c>
      <c r="S17" s="2">
        <f t="shared" si="3"/>
        <v>0.531068524970964</v>
      </c>
    </row>
    <row r="18" spans="1:19" ht="13.5">
      <c r="A18" s="1" t="s">
        <v>49</v>
      </c>
      <c r="B18" t="s">
        <v>117</v>
      </c>
      <c r="C18" s="16" t="s">
        <v>54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</row>
    <row r="19" spans="1:19" ht="13.5">
      <c r="A19" s="1" t="s">
        <v>49</v>
      </c>
      <c r="B19" t="s">
        <v>202</v>
      </c>
      <c r="C19" s="16" t="s">
        <v>54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</row>
    <row r="20" spans="1:19" ht="13.5">
      <c r="A20" s="1" t="s">
        <v>49</v>
      </c>
      <c r="B20" t="s">
        <v>132</v>
      </c>
      <c r="C20" s="16" t="s">
        <v>54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</row>
    <row r="21" spans="1:19" ht="13.5">
      <c r="A21" s="1" t="s">
        <v>49</v>
      </c>
      <c r="B21" t="s">
        <v>124</v>
      </c>
      <c r="C21" s="16" t="s">
        <v>54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</row>
    <row r="24" spans="1:21" ht="13.5">
      <c r="A24" s="1" t="s">
        <v>14</v>
      </c>
      <c r="C24" t="s">
        <v>12</v>
      </c>
      <c r="D24" t="s">
        <v>27</v>
      </c>
      <c r="E24" t="s">
        <v>15</v>
      </c>
      <c r="F24" t="s">
        <v>16</v>
      </c>
      <c r="G24" t="s">
        <v>17</v>
      </c>
      <c r="H24" t="s">
        <v>18</v>
      </c>
      <c r="I24" t="s">
        <v>19</v>
      </c>
      <c r="J24" t="s">
        <v>20</v>
      </c>
      <c r="K24" t="s">
        <v>21</v>
      </c>
      <c r="L24" t="s">
        <v>57</v>
      </c>
      <c r="M24" t="s">
        <v>22</v>
      </c>
      <c r="N24" t="s">
        <v>29</v>
      </c>
      <c r="O24" t="s">
        <v>28</v>
      </c>
      <c r="P24" t="s">
        <v>30</v>
      </c>
      <c r="Q24" t="s">
        <v>31</v>
      </c>
      <c r="R24" t="s">
        <v>32</v>
      </c>
      <c r="S24" t="s">
        <v>33</v>
      </c>
      <c r="T24" t="s">
        <v>47</v>
      </c>
      <c r="U24" t="s">
        <v>48</v>
      </c>
    </row>
    <row r="25" spans="1:21" ht="13.5">
      <c r="A25" s="1" t="s">
        <v>50</v>
      </c>
      <c r="B25" t="s">
        <v>162</v>
      </c>
      <c r="C25">
        <v>28</v>
      </c>
      <c r="D25" s="3">
        <f aca="true" t="shared" si="4" ref="D25:D38">S25/J25*9</f>
        <v>3.670391061452514</v>
      </c>
      <c r="E25">
        <v>11</v>
      </c>
      <c r="F25">
        <v>13</v>
      </c>
      <c r="G25">
        <v>0</v>
      </c>
      <c r="H25">
        <v>0</v>
      </c>
      <c r="I25" s="2">
        <f aca="true" t="shared" si="5" ref="I25:I38">E25/(E25+F25)</f>
        <v>0.4583333333333333</v>
      </c>
      <c r="J25" s="7">
        <v>179</v>
      </c>
      <c r="K25">
        <v>2</v>
      </c>
      <c r="L25">
        <v>735</v>
      </c>
      <c r="M25">
        <v>168</v>
      </c>
      <c r="N25">
        <v>65</v>
      </c>
      <c r="O25">
        <v>23</v>
      </c>
      <c r="P25">
        <v>5</v>
      </c>
      <c r="Q25">
        <v>20</v>
      </c>
      <c r="R25">
        <v>74</v>
      </c>
      <c r="S25">
        <v>73</v>
      </c>
      <c r="T25" s="3">
        <f aca="true" t="shared" si="6" ref="T25:T38">(M25+O25)/J25</f>
        <v>1.0670391061452513</v>
      </c>
      <c r="U25" s="3">
        <f aca="true" t="shared" si="7" ref="U25:U38">N25/J25*9</f>
        <v>3.2681564245810057</v>
      </c>
    </row>
    <row r="26" spans="1:21" ht="13.5">
      <c r="A26" s="1" t="s">
        <v>50</v>
      </c>
      <c r="B26" t="s">
        <v>161</v>
      </c>
      <c r="C26">
        <v>27</v>
      </c>
      <c r="D26" s="3">
        <f t="shared" si="4"/>
        <v>3.306122448979592</v>
      </c>
      <c r="E26">
        <v>11</v>
      </c>
      <c r="F26">
        <v>12</v>
      </c>
      <c r="G26">
        <v>0</v>
      </c>
      <c r="H26">
        <v>0</v>
      </c>
      <c r="I26" s="2">
        <f t="shared" si="5"/>
        <v>0.4782608695652174</v>
      </c>
      <c r="J26" s="7">
        <v>179.66666666666666</v>
      </c>
      <c r="K26">
        <v>3</v>
      </c>
      <c r="L26">
        <v>732</v>
      </c>
      <c r="M26">
        <v>153</v>
      </c>
      <c r="N26">
        <v>137</v>
      </c>
      <c r="O26">
        <v>33</v>
      </c>
      <c r="P26">
        <v>8</v>
      </c>
      <c r="Q26">
        <v>18</v>
      </c>
      <c r="R26">
        <v>67</v>
      </c>
      <c r="S26">
        <v>66</v>
      </c>
      <c r="T26" s="3">
        <f t="shared" si="6"/>
        <v>1.0352504638218925</v>
      </c>
      <c r="U26" s="3">
        <f t="shared" si="7"/>
        <v>6.862708719851578</v>
      </c>
    </row>
    <row r="27" spans="1:21" ht="13.5">
      <c r="A27" s="1" t="s">
        <v>50</v>
      </c>
      <c r="B27" t="s">
        <v>134</v>
      </c>
      <c r="C27">
        <v>27</v>
      </c>
      <c r="D27" s="3">
        <f t="shared" si="4"/>
        <v>2.7898423817863396</v>
      </c>
      <c r="E27">
        <v>13</v>
      </c>
      <c r="F27">
        <v>9</v>
      </c>
      <c r="G27">
        <v>0</v>
      </c>
      <c r="H27">
        <v>0</v>
      </c>
      <c r="I27" s="2">
        <f t="shared" si="5"/>
        <v>0.5909090909090909</v>
      </c>
      <c r="J27" s="7">
        <v>190.33333333333334</v>
      </c>
      <c r="K27">
        <v>3</v>
      </c>
      <c r="L27">
        <v>772</v>
      </c>
      <c r="M27">
        <v>172</v>
      </c>
      <c r="N27">
        <v>63</v>
      </c>
      <c r="O27">
        <v>28</v>
      </c>
      <c r="P27">
        <v>3</v>
      </c>
      <c r="Q27">
        <v>10</v>
      </c>
      <c r="R27">
        <v>61</v>
      </c>
      <c r="S27">
        <v>59</v>
      </c>
      <c r="T27" s="3">
        <f t="shared" si="6"/>
        <v>1.0507880910683012</v>
      </c>
      <c r="U27" s="3">
        <f t="shared" si="7"/>
        <v>2.9789842381786342</v>
      </c>
    </row>
    <row r="28" spans="1:21" ht="13.5">
      <c r="A28" s="1" t="s">
        <v>50</v>
      </c>
      <c r="B28" t="s">
        <v>165</v>
      </c>
      <c r="C28">
        <v>27</v>
      </c>
      <c r="D28" s="3">
        <f t="shared" si="4"/>
        <v>3.783109404990403</v>
      </c>
      <c r="E28">
        <v>10</v>
      </c>
      <c r="F28">
        <v>9</v>
      </c>
      <c r="G28">
        <v>0</v>
      </c>
      <c r="H28">
        <v>0</v>
      </c>
      <c r="I28" s="2">
        <f t="shared" si="5"/>
        <v>0.5263157894736842</v>
      </c>
      <c r="J28" s="7">
        <v>173.66666666666666</v>
      </c>
      <c r="K28">
        <v>1</v>
      </c>
      <c r="L28">
        <v>718</v>
      </c>
      <c r="M28">
        <v>161</v>
      </c>
      <c r="N28">
        <v>109</v>
      </c>
      <c r="O28">
        <v>26</v>
      </c>
      <c r="P28">
        <v>4</v>
      </c>
      <c r="Q28">
        <v>29</v>
      </c>
      <c r="R28">
        <v>75</v>
      </c>
      <c r="S28">
        <v>73</v>
      </c>
      <c r="T28" s="3">
        <f t="shared" si="6"/>
        <v>1.0767754318618044</v>
      </c>
      <c r="U28" s="3">
        <f t="shared" si="7"/>
        <v>5.6487523992322455</v>
      </c>
    </row>
    <row r="29" spans="1:21" ht="13.5">
      <c r="A29" s="1" t="s">
        <v>50</v>
      </c>
      <c r="B29" t="s">
        <v>207</v>
      </c>
      <c r="C29">
        <v>27</v>
      </c>
      <c r="D29" s="3">
        <f t="shared" si="4"/>
        <v>3.7340425531914896</v>
      </c>
      <c r="E29">
        <v>9</v>
      </c>
      <c r="F29">
        <v>8</v>
      </c>
      <c r="G29">
        <v>0</v>
      </c>
      <c r="H29">
        <v>0</v>
      </c>
      <c r="I29" s="2">
        <f t="shared" si="5"/>
        <v>0.5294117647058824</v>
      </c>
      <c r="J29" s="7">
        <v>156.66666666666666</v>
      </c>
      <c r="K29">
        <v>3</v>
      </c>
      <c r="L29">
        <v>666</v>
      </c>
      <c r="M29">
        <v>155</v>
      </c>
      <c r="N29">
        <v>48</v>
      </c>
      <c r="O29">
        <v>42</v>
      </c>
      <c r="P29">
        <v>3</v>
      </c>
      <c r="Q29">
        <v>12</v>
      </c>
      <c r="R29">
        <v>70</v>
      </c>
      <c r="S29">
        <v>65</v>
      </c>
      <c r="T29" s="3">
        <f t="shared" si="6"/>
        <v>1.2574468085106383</v>
      </c>
      <c r="U29" s="3">
        <f t="shared" si="7"/>
        <v>2.7574468085106383</v>
      </c>
    </row>
    <row r="30" spans="1:21" ht="13.5">
      <c r="A30" s="1" t="s">
        <v>50</v>
      </c>
      <c r="B30" t="s">
        <v>184</v>
      </c>
      <c r="C30">
        <v>17</v>
      </c>
      <c r="D30" s="3">
        <f t="shared" si="4"/>
        <v>4.174342105263158</v>
      </c>
      <c r="E30">
        <v>2</v>
      </c>
      <c r="F30">
        <v>3</v>
      </c>
      <c r="G30">
        <v>0</v>
      </c>
      <c r="H30">
        <v>0</v>
      </c>
      <c r="I30" s="2">
        <f t="shared" si="5"/>
        <v>0.4</v>
      </c>
      <c r="J30" s="7">
        <v>101.33333333333333</v>
      </c>
      <c r="K30">
        <v>0</v>
      </c>
      <c r="L30">
        <v>431</v>
      </c>
      <c r="M30">
        <v>110</v>
      </c>
      <c r="N30">
        <v>30</v>
      </c>
      <c r="O30">
        <v>13</v>
      </c>
      <c r="P30">
        <v>1</v>
      </c>
      <c r="Q30">
        <v>15</v>
      </c>
      <c r="R30">
        <v>47</v>
      </c>
      <c r="S30">
        <v>47</v>
      </c>
      <c r="T30" s="3">
        <f t="shared" si="6"/>
        <v>1.2138157894736843</v>
      </c>
      <c r="U30" s="3">
        <f t="shared" si="7"/>
        <v>2.6644736842105265</v>
      </c>
    </row>
    <row r="31" spans="1:21" ht="13.5">
      <c r="A31" s="1" t="s">
        <v>51</v>
      </c>
      <c r="B31" t="s">
        <v>148</v>
      </c>
      <c r="C31">
        <v>1</v>
      </c>
      <c r="D31" s="3">
        <f t="shared" si="4"/>
        <v>0</v>
      </c>
      <c r="E31">
        <v>0</v>
      </c>
      <c r="F31">
        <v>0</v>
      </c>
      <c r="G31">
        <v>0</v>
      </c>
      <c r="H31">
        <v>0</v>
      </c>
      <c r="I31" s="2">
        <v>0</v>
      </c>
      <c r="J31" s="7">
        <v>0.6666666666666666</v>
      </c>
      <c r="K31">
        <v>0</v>
      </c>
      <c r="L31">
        <v>2</v>
      </c>
      <c r="M31">
        <v>1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 s="3">
        <f t="shared" si="6"/>
        <v>1.5</v>
      </c>
      <c r="U31" s="3">
        <f t="shared" si="7"/>
        <v>0</v>
      </c>
    </row>
    <row r="32" spans="1:21" ht="13.5">
      <c r="A32" s="1" t="s">
        <v>51</v>
      </c>
      <c r="B32" t="s">
        <v>139</v>
      </c>
      <c r="C32">
        <v>33</v>
      </c>
      <c r="D32" s="3">
        <f t="shared" si="4"/>
        <v>6.991071428571428</v>
      </c>
      <c r="E32">
        <v>3</v>
      </c>
      <c r="F32">
        <v>2</v>
      </c>
      <c r="G32">
        <v>0</v>
      </c>
      <c r="H32">
        <v>2</v>
      </c>
      <c r="I32" s="2">
        <f t="shared" si="5"/>
        <v>0.6</v>
      </c>
      <c r="J32" s="7">
        <v>37.333333333333336</v>
      </c>
      <c r="K32">
        <v>0</v>
      </c>
      <c r="L32">
        <v>180</v>
      </c>
      <c r="M32">
        <v>54</v>
      </c>
      <c r="N32">
        <v>14</v>
      </c>
      <c r="O32">
        <v>11</v>
      </c>
      <c r="P32">
        <v>1</v>
      </c>
      <c r="Q32">
        <v>4</v>
      </c>
      <c r="R32">
        <v>30</v>
      </c>
      <c r="S32">
        <v>29</v>
      </c>
      <c r="T32" s="3">
        <f t="shared" si="6"/>
        <v>1.7410714285714284</v>
      </c>
      <c r="U32" s="3">
        <f t="shared" si="7"/>
        <v>3.375</v>
      </c>
    </row>
    <row r="33" spans="1:21" ht="13.5">
      <c r="A33" s="1" t="s">
        <v>51</v>
      </c>
      <c r="B33" t="s">
        <v>141</v>
      </c>
      <c r="C33">
        <v>28</v>
      </c>
      <c r="D33" s="3">
        <f t="shared" si="4"/>
        <v>3.4897959183673466</v>
      </c>
      <c r="E33">
        <v>4</v>
      </c>
      <c r="F33">
        <v>1</v>
      </c>
      <c r="G33">
        <v>1</v>
      </c>
      <c r="H33">
        <v>4</v>
      </c>
      <c r="I33" s="2">
        <f t="shared" si="5"/>
        <v>0.8</v>
      </c>
      <c r="J33" s="7">
        <v>49</v>
      </c>
      <c r="K33">
        <v>0</v>
      </c>
      <c r="L33">
        <v>200</v>
      </c>
      <c r="M33">
        <v>43</v>
      </c>
      <c r="N33">
        <v>14</v>
      </c>
      <c r="O33">
        <v>10</v>
      </c>
      <c r="P33">
        <v>0</v>
      </c>
      <c r="Q33">
        <v>6</v>
      </c>
      <c r="R33">
        <v>19</v>
      </c>
      <c r="S33">
        <v>19</v>
      </c>
      <c r="T33" s="3">
        <f t="shared" si="6"/>
        <v>1.0816326530612246</v>
      </c>
      <c r="U33" s="3">
        <f t="shared" si="7"/>
        <v>2.571428571428571</v>
      </c>
    </row>
    <row r="34" spans="1:21" ht="13.5">
      <c r="A34" s="1" t="s">
        <v>51</v>
      </c>
      <c r="B34" t="s">
        <v>142</v>
      </c>
      <c r="C34">
        <v>26</v>
      </c>
      <c r="D34" s="3">
        <f t="shared" si="4"/>
        <v>3.6346153846153846</v>
      </c>
      <c r="E34">
        <v>2</v>
      </c>
      <c r="F34">
        <v>1</v>
      </c>
      <c r="G34">
        <v>0</v>
      </c>
      <c r="H34">
        <v>2</v>
      </c>
      <c r="I34" s="2">
        <f t="shared" si="5"/>
        <v>0.6666666666666666</v>
      </c>
      <c r="J34" s="7">
        <v>34.666666666666664</v>
      </c>
      <c r="K34">
        <v>0</v>
      </c>
      <c r="L34">
        <v>147</v>
      </c>
      <c r="M34">
        <v>39</v>
      </c>
      <c r="N34">
        <v>13</v>
      </c>
      <c r="O34">
        <v>4</v>
      </c>
      <c r="P34">
        <v>0</v>
      </c>
      <c r="Q34">
        <v>6</v>
      </c>
      <c r="R34">
        <v>14</v>
      </c>
      <c r="S34">
        <v>14</v>
      </c>
      <c r="T34" s="3">
        <f t="shared" si="6"/>
        <v>1.2403846153846154</v>
      </c>
      <c r="U34" s="3">
        <f t="shared" si="7"/>
        <v>3.375</v>
      </c>
    </row>
    <row r="35" spans="1:21" ht="13.5">
      <c r="A35" s="1" t="s">
        <v>52</v>
      </c>
      <c r="B35" t="s">
        <v>208</v>
      </c>
      <c r="C35">
        <v>42</v>
      </c>
      <c r="D35" s="3">
        <f t="shared" si="4"/>
        <v>4.959183673469388</v>
      </c>
      <c r="E35">
        <v>2</v>
      </c>
      <c r="F35">
        <v>5</v>
      </c>
      <c r="G35">
        <v>0</v>
      </c>
      <c r="H35">
        <v>2</v>
      </c>
      <c r="I35" s="2">
        <f t="shared" si="5"/>
        <v>0.2857142857142857</v>
      </c>
      <c r="J35" s="7">
        <v>65.33333333333333</v>
      </c>
      <c r="K35">
        <v>0</v>
      </c>
      <c r="L35">
        <v>293</v>
      </c>
      <c r="M35">
        <v>79</v>
      </c>
      <c r="N35">
        <v>19</v>
      </c>
      <c r="O35">
        <v>16</v>
      </c>
      <c r="P35">
        <v>3</v>
      </c>
      <c r="Q35">
        <v>5</v>
      </c>
      <c r="R35">
        <v>37</v>
      </c>
      <c r="S35">
        <v>36</v>
      </c>
      <c r="T35" s="3">
        <f t="shared" si="6"/>
        <v>1.4540816326530612</v>
      </c>
      <c r="U35" s="3">
        <f t="shared" si="7"/>
        <v>2.6173469387755106</v>
      </c>
    </row>
    <row r="36" spans="1:21" ht="13.5">
      <c r="A36" s="1" t="s">
        <v>53</v>
      </c>
      <c r="B36" t="s">
        <v>192</v>
      </c>
      <c r="C36">
        <v>42</v>
      </c>
      <c r="D36" s="3">
        <f t="shared" si="4"/>
        <v>2.547169811320755</v>
      </c>
      <c r="E36">
        <v>3</v>
      </c>
      <c r="F36">
        <v>3</v>
      </c>
      <c r="G36">
        <v>34</v>
      </c>
      <c r="H36">
        <v>1</v>
      </c>
      <c r="I36" s="2">
        <f t="shared" si="5"/>
        <v>0.5</v>
      </c>
      <c r="J36" s="7">
        <v>53</v>
      </c>
      <c r="K36">
        <v>0</v>
      </c>
      <c r="L36">
        <v>216</v>
      </c>
      <c r="M36">
        <v>49</v>
      </c>
      <c r="N36">
        <v>37</v>
      </c>
      <c r="O36">
        <v>5</v>
      </c>
      <c r="P36">
        <v>1</v>
      </c>
      <c r="Q36">
        <v>1</v>
      </c>
      <c r="R36">
        <v>16</v>
      </c>
      <c r="S36">
        <v>15</v>
      </c>
      <c r="T36" s="3">
        <f t="shared" si="6"/>
        <v>1.0188679245283019</v>
      </c>
      <c r="U36" s="3">
        <f t="shared" si="7"/>
        <v>6.283018867924528</v>
      </c>
    </row>
    <row r="37" spans="1:21" ht="13.5">
      <c r="A37" s="1" t="s">
        <v>49</v>
      </c>
      <c r="B37" t="s">
        <v>140</v>
      </c>
      <c r="C37">
        <v>8</v>
      </c>
      <c r="D37" s="3">
        <f t="shared" si="4"/>
        <v>4.354838709677419</v>
      </c>
      <c r="E37">
        <v>0</v>
      </c>
      <c r="F37">
        <v>1</v>
      </c>
      <c r="G37">
        <v>1</v>
      </c>
      <c r="H37">
        <v>0</v>
      </c>
      <c r="I37" s="2">
        <f t="shared" si="5"/>
        <v>0</v>
      </c>
      <c r="J37" s="7">
        <v>10.333333333333334</v>
      </c>
      <c r="K37">
        <v>0</v>
      </c>
      <c r="L37">
        <v>43</v>
      </c>
      <c r="M37">
        <v>13</v>
      </c>
      <c r="N37">
        <v>2</v>
      </c>
      <c r="O37">
        <v>0</v>
      </c>
      <c r="P37">
        <v>0</v>
      </c>
      <c r="Q37">
        <v>3</v>
      </c>
      <c r="R37">
        <v>5</v>
      </c>
      <c r="S37">
        <v>5</v>
      </c>
      <c r="T37" s="3">
        <f t="shared" si="6"/>
        <v>1.2580645161290323</v>
      </c>
      <c r="U37" s="3">
        <f t="shared" si="7"/>
        <v>1.7419354838709677</v>
      </c>
    </row>
    <row r="38" spans="1:21" ht="13.5">
      <c r="A38" s="1" t="s">
        <v>49</v>
      </c>
      <c r="B38" t="s">
        <v>170</v>
      </c>
      <c r="C38">
        <v>32</v>
      </c>
      <c r="D38" s="3">
        <f t="shared" si="4"/>
        <v>4.5</v>
      </c>
      <c r="E38">
        <v>5</v>
      </c>
      <c r="F38">
        <v>2</v>
      </c>
      <c r="G38">
        <v>0</v>
      </c>
      <c r="H38">
        <v>0</v>
      </c>
      <c r="I38" s="2">
        <f t="shared" si="5"/>
        <v>0.7142857142857143</v>
      </c>
      <c r="J38" s="7">
        <v>44</v>
      </c>
      <c r="K38">
        <v>0</v>
      </c>
      <c r="L38">
        <v>187</v>
      </c>
      <c r="M38">
        <v>45</v>
      </c>
      <c r="N38">
        <v>7</v>
      </c>
      <c r="O38">
        <v>12</v>
      </c>
      <c r="P38">
        <v>2</v>
      </c>
      <c r="Q38">
        <v>6</v>
      </c>
      <c r="R38">
        <v>23</v>
      </c>
      <c r="S38">
        <v>22</v>
      </c>
      <c r="T38" s="3">
        <f t="shared" si="6"/>
        <v>1.2954545454545454</v>
      </c>
      <c r="U38" s="3">
        <f t="shared" si="7"/>
        <v>1.4318181818181819</v>
      </c>
    </row>
    <row r="39" spans="1:21" ht="13.5">
      <c r="A39" s="1" t="s">
        <v>49</v>
      </c>
      <c r="B39" t="s">
        <v>185</v>
      </c>
      <c r="C39" s="16" t="s">
        <v>55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</row>
    <row r="40" spans="1:21" ht="13.5">
      <c r="A40" s="1" t="s">
        <v>49</v>
      </c>
      <c r="B40" t="s">
        <v>149</v>
      </c>
      <c r="C40" s="16" t="s">
        <v>55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</row>
  </sheetData>
  <sheetProtection/>
  <mergeCells count="6">
    <mergeCell ref="C18:S18"/>
    <mergeCell ref="C19:S19"/>
    <mergeCell ref="C20:S20"/>
    <mergeCell ref="C21:S21"/>
    <mergeCell ref="C39:U39"/>
    <mergeCell ref="C40:U40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浅木原</dc:creator>
  <cp:keywords/>
  <dc:description/>
  <cp:lastModifiedBy>浅木原</cp:lastModifiedBy>
  <dcterms:created xsi:type="dcterms:W3CDTF">2010-03-07T13:22:27Z</dcterms:created>
  <dcterms:modified xsi:type="dcterms:W3CDTF">2012-09-04T11:01:52Z</dcterms:modified>
  <cp:category/>
  <cp:version/>
  <cp:contentType/>
  <cp:contentStatus/>
</cp:coreProperties>
</file>