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65" windowWidth="18195" windowHeight="13845" firstSheet="8" activeTab="12"/>
  </bookViews>
  <sheets>
    <sheet name="チーム戦績" sheetId="1" r:id="rId1"/>
    <sheet name="パトロカープ" sheetId="2" r:id="rId2"/>
    <sheet name="宇都ブリザーズ" sheetId="3" r:id="rId3"/>
    <sheet name="蒲生レイルウェイズ" sheetId="4" r:id="rId4"/>
    <sheet name="DDDフォックス" sheetId="5" r:id="rId5"/>
    <sheet name="虎兎ユニコーンズ" sheetId="6" r:id="rId6"/>
    <sheet name="トム猫イーグルス" sheetId="7" r:id="rId7"/>
    <sheet name="Miyabiファイターズ" sheetId="8" r:id="rId8"/>
    <sheet name="ジャムンゴフーズフーズ" sheetId="9" r:id="rId9"/>
    <sheet name="おぱんつクイーンビーズ" sheetId="10" r:id="rId10"/>
    <sheet name="美作グラディエイツ" sheetId="11" r:id="rId11"/>
    <sheet name="霧生アローズ" sheetId="12" r:id="rId12"/>
    <sheet name="焼蛤タートルズ" sheetId="13" r:id="rId13"/>
  </sheets>
  <definedNames/>
  <calcPr fullCalcOnLoad="1"/>
</workbook>
</file>

<file path=xl/sharedStrings.xml><?xml version="1.0" encoding="utf-8"?>
<sst xmlns="http://schemas.openxmlformats.org/spreadsheetml/2006/main" count="1467" uniqueCount="229">
  <si>
    <t>野手</t>
  </si>
  <si>
    <t>火焔猫燐</t>
  </si>
  <si>
    <t>魂魄妖夢</t>
  </si>
  <si>
    <t>西行寺幽々子</t>
  </si>
  <si>
    <t>寅丸星</t>
  </si>
  <si>
    <t>控</t>
  </si>
  <si>
    <t>鈴仙・優曇華院・イナバ</t>
  </si>
  <si>
    <t>紅美鈴</t>
  </si>
  <si>
    <t>大妖精</t>
  </si>
  <si>
    <t>打率</t>
  </si>
  <si>
    <t>打数</t>
  </si>
  <si>
    <t>安打</t>
  </si>
  <si>
    <t>打点</t>
  </si>
  <si>
    <t>出塁</t>
  </si>
  <si>
    <t>三振</t>
  </si>
  <si>
    <t>犠打</t>
  </si>
  <si>
    <t>犠飛</t>
  </si>
  <si>
    <t>盗塁</t>
  </si>
  <si>
    <t>失策</t>
  </si>
  <si>
    <t>試合</t>
  </si>
  <si>
    <t>OPS</t>
  </si>
  <si>
    <t>投手</t>
  </si>
  <si>
    <t>勝</t>
  </si>
  <si>
    <t>敗</t>
  </si>
  <si>
    <t>Ｓ</t>
  </si>
  <si>
    <t>Ｈ</t>
  </si>
  <si>
    <t>勝率</t>
  </si>
  <si>
    <t>回数</t>
  </si>
  <si>
    <t>完投</t>
  </si>
  <si>
    <t>被安</t>
  </si>
  <si>
    <t>四死</t>
  </si>
  <si>
    <t>得圏</t>
  </si>
  <si>
    <t>長打</t>
  </si>
  <si>
    <t>本塁</t>
  </si>
  <si>
    <t>防御</t>
  </si>
  <si>
    <t>与四</t>
  </si>
  <si>
    <t>奪三</t>
  </si>
  <si>
    <t>与死</t>
  </si>
  <si>
    <t>被本</t>
  </si>
  <si>
    <t>失点</t>
  </si>
  <si>
    <t>自責</t>
  </si>
  <si>
    <t>比那名居天子</t>
  </si>
  <si>
    <t>古明地さとり</t>
  </si>
  <si>
    <t>風見幽香</t>
  </si>
  <si>
    <t>水橋パルスィ</t>
  </si>
  <si>
    <t>古明地こいし</t>
  </si>
  <si>
    <t>東風谷早苗</t>
  </si>
  <si>
    <t>射命丸文</t>
  </si>
  <si>
    <t>十六夜咲夜</t>
  </si>
  <si>
    <t>レミリア・スカーレット</t>
  </si>
  <si>
    <t>小野塚小町</t>
  </si>
  <si>
    <t>洩矢諏訪子</t>
  </si>
  <si>
    <t>チルノ</t>
  </si>
  <si>
    <t>橙</t>
  </si>
  <si>
    <t>リグル・ナイトバグ</t>
  </si>
  <si>
    <t>霧雨魔理沙</t>
  </si>
  <si>
    <t>博麗霊夢</t>
  </si>
  <si>
    <t>稗田阿求</t>
  </si>
  <si>
    <t>八雲紫</t>
  </si>
  <si>
    <t>藤原妹紅</t>
  </si>
  <si>
    <t>上白沢慧音</t>
  </si>
  <si>
    <t>河城にとり</t>
  </si>
  <si>
    <t>聖白蓮</t>
  </si>
  <si>
    <t>メルラン・プリズムリバー</t>
  </si>
  <si>
    <t>ルナサ・プリズムリバー</t>
  </si>
  <si>
    <t>因幡てゐ</t>
  </si>
  <si>
    <t>蓬莱山輝夜</t>
  </si>
  <si>
    <t>多々良小傘</t>
  </si>
  <si>
    <t>黒谷ヤマメ</t>
  </si>
  <si>
    <t>ルーミア</t>
  </si>
  <si>
    <t>八意永琳</t>
  </si>
  <si>
    <t>四季映姫・ヤマザナドゥ</t>
  </si>
  <si>
    <t>村紗水蜜</t>
  </si>
  <si>
    <t>雲居一輪</t>
  </si>
  <si>
    <t>犬走椛</t>
  </si>
  <si>
    <t>ナズーリン</t>
  </si>
  <si>
    <t>アリス・マーガトロイド</t>
  </si>
  <si>
    <t>リリーホワイト</t>
  </si>
  <si>
    <t>DH</t>
  </si>
  <si>
    <t>星熊勇儀</t>
  </si>
  <si>
    <t>スターサファイア</t>
  </si>
  <si>
    <t>OPS</t>
  </si>
  <si>
    <t>八雲藍</t>
  </si>
  <si>
    <t>小悪魔</t>
  </si>
  <si>
    <t>フランドール・スカーレット</t>
  </si>
  <si>
    <t>サニーミルク</t>
  </si>
  <si>
    <t>ルナチャイルド</t>
  </si>
  <si>
    <t>リリカ・プリズムリバー</t>
  </si>
  <si>
    <t>セ・リーグ</t>
  </si>
  <si>
    <t>順位</t>
  </si>
  <si>
    <t>チーム名</t>
  </si>
  <si>
    <t>勝</t>
  </si>
  <si>
    <t>分</t>
  </si>
  <si>
    <t>ゲーム差</t>
  </si>
  <si>
    <t>優勝</t>
  </si>
  <si>
    <t>得点</t>
  </si>
  <si>
    <t>対戦表</t>
  </si>
  <si>
    <t>交流戦</t>
  </si>
  <si>
    <t>チーム成績</t>
  </si>
  <si>
    <t>一角</t>
  </si>
  <si>
    <t>9-15</t>
  </si>
  <si>
    <t>15-9</t>
  </si>
  <si>
    <t>16-8</t>
  </si>
  <si>
    <t>14-10</t>
  </si>
  <si>
    <t>11-13</t>
  </si>
  <si>
    <t>10-14</t>
  </si>
  <si>
    <t>13-11</t>
  </si>
  <si>
    <t>8-16</t>
  </si>
  <si>
    <t>3-1</t>
  </si>
  <si>
    <t>2-2</t>
  </si>
  <si>
    <t>4-0</t>
  </si>
  <si>
    <t>1-3</t>
  </si>
  <si>
    <t>0-4</t>
  </si>
  <si>
    <t>メディスン・メランコリー</t>
  </si>
  <si>
    <t>ミスティア・ローレライ</t>
  </si>
  <si>
    <t>レティ・ホワイトロック</t>
  </si>
  <si>
    <t>ルナチャイルド</t>
  </si>
  <si>
    <t>パ・リーグ</t>
  </si>
  <si>
    <t>戦績</t>
  </si>
  <si>
    <t>12-12</t>
  </si>
  <si>
    <t>WHIP</t>
  </si>
  <si>
    <t>狐</t>
  </si>
  <si>
    <t>18-6</t>
  </si>
  <si>
    <t>6-18</t>
  </si>
  <si>
    <t>奪三率</t>
  </si>
  <si>
    <t>サニーミルク</t>
  </si>
  <si>
    <t>パチュリー・ノーレッジ</t>
  </si>
  <si>
    <t>封獣ぬえ</t>
  </si>
  <si>
    <t>アリス・マーガトロイド</t>
  </si>
  <si>
    <t>ＤＤＤフォックス</t>
  </si>
  <si>
    <t>電車</t>
  </si>
  <si>
    <t>17-7</t>
  </si>
  <si>
    <t>7-17</t>
  </si>
  <si>
    <t>霊烏路空</t>
  </si>
  <si>
    <t>秋穣子</t>
  </si>
  <si>
    <t>伊吹萃香</t>
  </si>
  <si>
    <t>スターサファイア</t>
  </si>
  <si>
    <t>永江衣玖</t>
  </si>
  <si>
    <t>ジャムンゴフーズフーズ</t>
  </si>
  <si>
    <t>虎兎ユニコーンズ</t>
  </si>
  <si>
    <t>食</t>
  </si>
  <si>
    <t>矢</t>
  </si>
  <si>
    <t>亀</t>
  </si>
  <si>
    <t>12-12</t>
  </si>
  <si>
    <t>12-11-1</t>
  </si>
  <si>
    <t>14-9-1</t>
  </si>
  <si>
    <t>11-12-1</t>
  </si>
  <si>
    <t>9-14-1</t>
  </si>
  <si>
    <t>13-10-1</t>
  </si>
  <si>
    <t>14-9-1</t>
  </si>
  <si>
    <t>10-13-1</t>
  </si>
  <si>
    <t>秋静葉</t>
  </si>
  <si>
    <t>パトロカープ</t>
  </si>
  <si>
    <t>宇都ブリザーズ</t>
  </si>
  <si>
    <t>蒲生レイルウェイズ</t>
  </si>
  <si>
    <t>トム猫イーグルス</t>
  </si>
  <si>
    <t>吹雪</t>
  </si>
  <si>
    <t>鯉</t>
  </si>
  <si>
    <t>鷲</t>
  </si>
  <si>
    <t>ハム</t>
  </si>
  <si>
    <t>蜂</t>
  </si>
  <si>
    <t>グラ</t>
  </si>
  <si>
    <t>8-15-1</t>
  </si>
  <si>
    <t>15-8-1</t>
  </si>
  <si>
    <t>17-6-1</t>
  </si>
  <si>
    <t>6-17-1</t>
  </si>
  <si>
    <t>16-7-1</t>
  </si>
  <si>
    <t>7-16-1</t>
  </si>
  <si>
    <t>4-0</t>
  </si>
  <si>
    <t>20-4</t>
  </si>
  <si>
    <t>2-1-1</t>
  </si>
  <si>
    <t>3-0-1</t>
  </si>
  <si>
    <t>Miyabiファイターズ</t>
  </si>
  <si>
    <t>おぱんつクイーンビーズ</t>
  </si>
  <si>
    <t>美作グラディエイツ</t>
  </si>
  <si>
    <t>霧生アローズ</t>
  </si>
  <si>
    <t>焼蛤タートルズ</t>
  </si>
  <si>
    <t>0-4</t>
  </si>
  <si>
    <t>1-2-1</t>
  </si>
  <si>
    <t>5-19</t>
  </si>
  <si>
    <t>0-3-1</t>
  </si>
  <si>
    <t>二</t>
  </si>
  <si>
    <t>レミリア・スカーレット</t>
  </si>
  <si>
    <t>キスメ</t>
  </si>
  <si>
    <t>リグル・ナイトバグ</t>
  </si>
  <si>
    <t>チルノ</t>
  </si>
  <si>
    <t>先</t>
  </si>
  <si>
    <t>中</t>
  </si>
  <si>
    <t>OP</t>
  </si>
  <si>
    <t>SU</t>
  </si>
  <si>
    <t>抑</t>
  </si>
  <si>
    <t>リリーホワイト</t>
  </si>
  <si>
    <t>ルナサ・プリズムリバー</t>
  </si>
  <si>
    <t>パチュリー・ノーレッジ</t>
  </si>
  <si>
    <t>一軍登板なし</t>
  </si>
  <si>
    <t>一軍出場なし</t>
  </si>
  <si>
    <t>先</t>
  </si>
  <si>
    <t>ナズーリン</t>
  </si>
  <si>
    <t>レティ・ホワイトロック</t>
  </si>
  <si>
    <t>リグル・ナイトバグ</t>
  </si>
  <si>
    <t>キスメ</t>
  </si>
  <si>
    <t>ミスティア・ローレライ</t>
  </si>
  <si>
    <t>リリーホワイト</t>
  </si>
  <si>
    <t>ルーミア</t>
  </si>
  <si>
    <t>レティ・ホワイトロック</t>
  </si>
  <si>
    <t>メルラン・プリズムリバー</t>
  </si>
  <si>
    <t>OP</t>
  </si>
  <si>
    <t>投</t>
  </si>
  <si>
    <t>ナズーリン</t>
  </si>
  <si>
    <t>ルーミア</t>
  </si>
  <si>
    <t>鈴仙・優曇華院・イナバ</t>
  </si>
  <si>
    <t>DH</t>
  </si>
  <si>
    <t>メルラン・プリズムリバー</t>
  </si>
  <si>
    <t>OP</t>
  </si>
  <si>
    <t>サニーミルク</t>
  </si>
  <si>
    <t>鍵山雛</t>
  </si>
  <si>
    <t>メディスン・メランコリー</t>
  </si>
  <si>
    <t>リリカ・プリズムリバー</t>
  </si>
  <si>
    <t>ミスティア・ローレライ</t>
  </si>
  <si>
    <t>レミリア・スカーレット</t>
  </si>
  <si>
    <t>リリーホワイト</t>
  </si>
  <si>
    <t>メディスン・メランコリー</t>
  </si>
  <si>
    <t>チルノ</t>
  </si>
  <si>
    <t>リグル・ナイトバグ</t>
  </si>
  <si>
    <t>レティ・ホワイトロック</t>
  </si>
  <si>
    <t>キスメ</t>
  </si>
  <si>
    <t>OP</t>
  </si>
  <si>
    <t>リリーホワイト</t>
  </si>
  <si>
    <t>サニーミルク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</si>
</sst>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.000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_);[Red]\(0.000\)"/>
    <numFmt numFmtId="182" formatCode="0.0"/>
  </numFmts>
  <fonts count="5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right"/>
    </xf>
    <xf numFmtId="17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182" fontId="0" fillId="0" borderId="0" xfId="0" applyNumberFormat="1" applyAlignment="1">
      <alignment/>
    </xf>
    <xf numFmtId="49" fontId="0" fillId="0" borderId="0" xfId="0" applyNumberFormat="1" applyAlignment="1">
      <alignment/>
    </xf>
    <xf numFmtId="12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workbookViewId="0" topLeftCell="A1">
      <selection activeCell="A18" sqref="A18"/>
    </sheetView>
  </sheetViews>
  <sheetFormatPr defaultColWidth="9.00390625" defaultRowHeight="13.5"/>
  <cols>
    <col min="1" max="1" width="4.75390625" style="0" customWidth="1"/>
    <col min="2" max="2" width="24.00390625" style="0" bestFit="1" customWidth="1"/>
    <col min="3" max="3" width="5.25390625" style="0" bestFit="1" customWidth="1"/>
    <col min="4" max="6" width="4.125" style="0" customWidth="1"/>
    <col min="7" max="7" width="5.25390625" style="0" bestFit="1" customWidth="1"/>
    <col min="8" max="8" width="6.25390625" style="0" customWidth="1"/>
    <col min="9" max="9" width="3.75390625" style="0" customWidth="1"/>
    <col min="10" max="15" width="5.25390625" style="0" bestFit="1" customWidth="1"/>
    <col min="16" max="16" width="3.875" style="0" customWidth="1"/>
    <col min="17" max="22" width="8.75390625" style="0" bestFit="1" customWidth="1"/>
    <col min="23" max="23" width="3.50390625" style="0" customWidth="1"/>
    <col min="24" max="24" width="7.125" style="0" bestFit="1" customWidth="1"/>
    <col min="25" max="28" width="6.75390625" style="0" bestFit="1" customWidth="1"/>
    <col min="29" max="29" width="6.50390625" style="0" bestFit="1" customWidth="1"/>
    <col min="30" max="30" width="8.75390625" style="0" bestFit="1" customWidth="1"/>
    <col min="31" max="31" width="5.25390625" style="0" bestFit="1" customWidth="1"/>
  </cols>
  <sheetData>
    <row r="1" spans="1:24" ht="13.5">
      <c r="A1" t="s">
        <v>88</v>
      </c>
      <c r="J1" t="s">
        <v>98</v>
      </c>
      <c r="Q1" t="s">
        <v>96</v>
      </c>
      <c r="X1" t="s">
        <v>97</v>
      </c>
    </row>
    <row r="2" spans="1:31" ht="13.5">
      <c r="A2" t="s">
        <v>89</v>
      </c>
      <c r="B2" t="s">
        <v>90</v>
      </c>
      <c r="C2" t="s">
        <v>19</v>
      </c>
      <c r="D2" t="s">
        <v>91</v>
      </c>
      <c r="E2" t="s">
        <v>23</v>
      </c>
      <c r="F2" t="s">
        <v>92</v>
      </c>
      <c r="G2" t="s">
        <v>26</v>
      </c>
      <c r="H2" s="5" t="s">
        <v>93</v>
      </c>
      <c r="J2" t="s">
        <v>95</v>
      </c>
      <c r="K2" t="s">
        <v>39</v>
      </c>
      <c r="L2" t="s">
        <v>33</v>
      </c>
      <c r="M2" t="s">
        <v>17</v>
      </c>
      <c r="N2" t="s">
        <v>9</v>
      </c>
      <c r="O2" t="s">
        <v>34</v>
      </c>
      <c r="Q2" t="s">
        <v>157</v>
      </c>
      <c r="R2" t="s">
        <v>156</v>
      </c>
      <c r="S2" t="s">
        <v>130</v>
      </c>
      <c r="T2" t="s">
        <v>121</v>
      </c>
      <c r="U2" t="s">
        <v>99</v>
      </c>
      <c r="V2" t="s">
        <v>158</v>
      </c>
      <c r="X2" t="s">
        <v>159</v>
      </c>
      <c r="Y2" t="s">
        <v>140</v>
      </c>
      <c r="Z2" t="s">
        <v>160</v>
      </c>
      <c r="AA2" t="s">
        <v>161</v>
      </c>
      <c r="AB2" t="s">
        <v>141</v>
      </c>
      <c r="AC2" t="s">
        <v>142</v>
      </c>
      <c r="AD2" t="s">
        <v>118</v>
      </c>
      <c r="AE2" t="s">
        <v>89</v>
      </c>
    </row>
    <row r="3" spans="1:31" ht="13.5">
      <c r="A3">
        <v>1</v>
      </c>
      <c r="B3" t="s">
        <v>152</v>
      </c>
      <c r="C3">
        <f aca="true" t="shared" si="0" ref="C3:C8">D3+E3+F3</f>
        <v>144</v>
      </c>
      <c r="D3">
        <v>91</v>
      </c>
      <c r="E3">
        <v>52</v>
      </c>
      <c r="F3">
        <v>1</v>
      </c>
      <c r="G3" s="2">
        <f aca="true" t="shared" si="1" ref="G3:G8">D3/(D3+E3)</f>
        <v>0.6363636363636364</v>
      </c>
      <c r="H3" s="1" t="s">
        <v>94</v>
      </c>
      <c r="J3">
        <v>625</v>
      </c>
      <c r="K3">
        <v>500</v>
      </c>
      <c r="L3">
        <v>183</v>
      </c>
      <c r="M3">
        <v>61</v>
      </c>
      <c r="N3" s="2">
        <v>0.248</v>
      </c>
      <c r="O3" s="3">
        <v>3.32</v>
      </c>
      <c r="Q3" s="7"/>
      <c r="R3" s="7" t="s">
        <v>143</v>
      </c>
      <c r="S3" s="7" t="s">
        <v>119</v>
      </c>
      <c r="T3" s="7" t="s">
        <v>122</v>
      </c>
      <c r="U3" s="7" t="s">
        <v>102</v>
      </c>
      <c r="V3" s="7" t="s">
        <v>148</v>
      </c>
      <c r="X3" s="7" t="s">
        <v>168</v>
      </c>
      <c r="Y3" s="7" t="s">
        <v>109</v>
      </c>
      <c r="Z3" s="7" t="s">
        <v>108</v>
      </c>
      <c r="AA3" s="7" t="s">
        <v>108</v>
      </c>
      <c r="AB3" s="7" t="s">
        <v>110</v>
      </c>
      <c r="AC3" s="7" t="s">
        <v>110</v>
      </c>
      <c r="AD3" s="9" t="s">
        <v>169</v>
      </c>
      <c r="AE3">
        <v>1</v>
      </c>
    </row>
    <row r="4" spans="1:31" ht="13.5">
      <c r="A4">
        <v>2</v>
      </c>
      <c r="B4" t="s">
        <v>153</v>
      </c>
      <c r="C4">
        <f t="shared" si="0"/>
        <v>144</v>
      </c>
      <c r="D4">
        <v>77</v>
      </c>
      <c r="E4">
        <v>66</v>
      </c>
      <c r="F4">
        <v>1</v>
      </c>
      <c r="G4" s="2">
        <f t="shared" si="1"/>
        <v>0.5384615384615384</v>
      </c>
      <c r="H4" s="6">
        <f>((D3-E3)-(D4-E4))/2</f>
        <v>14</v>
      </c>
      <c r="J4">
        <v>526</v>
      </c>
      <c r="K4">
        <v>469</v>
      </c>
      <c r="L4">
        <v>76</v>
      </c>
      <c r="M4">
        <v>140</v>
      </c>
      <c r="N4" s="2">
        <v>0.251</v>
      </c>
      <c r="O4" s="3">
        <v>3.13</v>
      </c>
      <c r="Q4" s="7" t="s">
        <v>143</v>
      </c>
      <c r="R4" s="7"/>
      <c r="S4" s="7" t="s">
        <v>102</v>
      </c>
      <c r="T4" s="7" t="s">
        <v>106</v>
      </c>
      <c r="U4" s="7" t="s">
        <v>162</v>
      </c>
      <c r="V4" s="7" t="s">
        <v>131</v>
      </c>
      <c r="X4" s="7" t="s">
        <v>111</v>
      </c>
      <c r="Y4" s="7" t="s">
        <v>111</v>
      </c>
      <c r="Z4" s="7" t="s">
        <v>109</v>
      </c>
      <c r="AA4" s="7" t="s">
        <v>111</v>
      </c>
      <c r="AB4" s="7" t="s">
        <v>110</v>
      </c>
      <c r="AC4" s="7" t="s">
        <v>109</v>
      </c>
      <c r="AD4" s="9" t="s">
        <v>104</v>
      </c>
      <c r="AE4">
        <v>9</v>
      </c>
    </row>
    <row r="5" spans="1:31" ht="13.5">
      <c r="A5">
        <v>3</v>
      </c>
      <c r="B5" t="s">
        <v>154</v>
      </c>
      <c r="C5">
        <f t="shared" si="0"/>
        <v>144</v>
      </c>
      <c r="D5">
        <v>74</v>
      </c>
      <c r="E5">
        <v>67</v>
      </c>
      <c r="F5">
        <v>3</v>
      </c>
      <c r="G5" s="2">
        <f t="shared" si="1"/>
        <v>0.524822695035461</v>
      </c>
      <c r="H5" s="6">
        <f>((D3-E3)-(D5-E5))/2</f>
        <v>16</v>
      </c>
      <c r="J5">
        <v>500</v>
      </c>
      <c r="K5">
        <v>476</v>
      </c>
      <c r="L5">
        <v>114</v>
      </c>
      <c r="M5">
        <v>97</v>
      </c>
      <c r="N5" s="2">
        <v>0.239</v>
      </c>
      <c r="O5" s="3">
        <v>3.23</v>
      </c>
      <c r="Q5" s="7" t="s">
        <v>119</v>
      </c>
      <c r="R5" s="7" t="s">
        <v>107</v>
      </c>
      <c r="S5" s="7"/>
      <c r="T5" s="7" t="s">
        <v>106</v>
      </c>
      <c r="U5" s="7" t="s">
        <v>150</v>
      </c>
      <c r="V5" s="7" t="s">
        <v>164</v>
      </c>
      <c r="X5" s="7" t="s">
        <v>109</v>
      </c>
      <c r="Y5" s="7" t="s">
        <v>109</v>
      </c>
      <c r="Z5" s="7" t="s">
        <v>109</v>
      </c>
      <c r="AA5" s="7" t="s">
        <v>170</v>
      </c>
      <c r="AB5" s="7" t="s">
        <v>110</v>
      </c>
      <c r="AC5" s="7" t="s">
        <v>109</v>
      </c>
      <c r="AD5" s="9" t="s">
        <v>145</v>
      </c>
      <c r="AE5">
        <v>2</v>
      </c>
    </row>
    <row r="6" spans="1:31" ht="13.5">
      <c r="A6">
        <v>4</v>
      </c>
      <c r="B6" t="s">
        <v>129</v>
      </c>
      <c r="C6">
        <f t="shared" si="0"/>
        <v>144</v>
      </c>
      <c r="D6">
        <v>66</v>
      </c>
      <c r="E6">
        <v>76</v>
      </c>
      <c r="F6">
        <v>2</v>
      </c>
      <c r="G6" s="2">
        <f t="shared" si="1"/>
        <v>0.4647887323943662</v>
      </c>
      <c r="H6" s="6">
        <f>((D3-E3)-(D6-E6))/2</f>
        <v>24.5</v>
      </c>
      <c r="J6">
        <v>477</v>
      </c>
      <c r="K6">
        <v>525</v>
      </c>
      <c r="L6">
        <v>62</v>
      </c>
      <c r="M6">
        <v>253</v>
      </c>
      <c r="N6" s="2">
        <v>0.238</v>
      </c>
      <c r="O6" s="3">
        <v>3.54</v>
      </c>
      <c r="Q6" s="7" t="s">
        <v>123</v>
      </c>
      <c r="R6" s="7" t="s">
        <v>104</v>
      </c>
      <c r="S6" s="7" t="s">
        <v>104</v>
      </c>
      <c r="T6" s="7"/>
      <c r="U6" s="7" t="s">
        <v>166</v>
      </c>
      <c r="V6" s="7" t="s">
        <v>107</v>
      </c>
      <c r="X6" s="7" t="s">
        <v>109</v>
      </c>
      <c r="Y6" s="7" t="s">
        <v>111</v>
      </c>
      <c r="Z6" s="7" t="s">
        <v>109</v>
      </c>
      <c r="AA6" s="7" t="s">
        <v>108</v>
      </c>
      <c r="AB6" s="7" t="s">
        <v>108</v>
      </c>
      <c r="AC6" s="7" t="s">
        <v>171</v>
      </c>
      <c r="AD6" s="9" t="s">
        <v>149</v>
      </c>
      <c r="AE6">
        <v>2</v>
      </c>
    </row>
    <row r="7" spans="1:31" ht="13.5">
      <c r="A7">
        <v>5</v>
      </c>
      <c r="B7" t="s">
        <v>139</v>
      </c>
      <c r="C7">
        <f t="shared" si="0"/>
        <v>144</v>
      </c>
      <c r="D7">
        <v>63</v>
      </c>
      <c r="E7">
        <v>78</v>
      </c>
      <c r="F7">
        <v>3</v>
      </c>
      <c r="G7" s="2">
        <f t="shared" si="1"/>
        <v>0.44680851063829785</v>
      </c>
      <c r="H7" s="6">
        <f>((D3-E3)-(D7-E7))/2</f>
        <v>27</v>
      </c>
      <c r="J7">
        <v>505</v>
      </c>
      <c r="K7">
        <v>572</v>
      </c>
      <c r="L7">
        <v>92</v>
      </c>
      <c r="M7">
        <v>105</v>
      </c>
      <c r="N7" s="2">
        <v>0.247</v>
      </c>
      <c r="O7" s="3">
        <v>3.87</v>
      </c>
      <c r="Q7" s="7" t="s">
        <v>107</v>
      </c>
      <c r="R7" s="7" t="s">
        <v>163</v>
      </c>
      <c r="S7" s="7" t="s">
        <v>148</v>
      </c>
      <c r="T7" s="7" t="s">
        <v>167</v>
      </c>
      <c r="U7" s="7"/>
      <c r="V7" s="7" t="s">
        <v>132</v>
      </c>
      <c r="X7" s="7" t="s">
        <v>111</v>
      </c>
      <c r="Y7" s="7" t="s">
        <v>108</v>
      </c>
      <c r="Z7" s="7" t="s">
        <v>109</v>
      </c>
      <c r="AA7" s="7" t="s">
        <v>111</v>
      </c>
      <c r="AB7" s="7" t="s">
        <v>108</v>
      </c>
      <c r="AC7" s="7" t="s">
        <v>108</v>
      </c>
      <c r="AD7" s="7" t="s">
        <v>106</v>
      </c>
      <c r="AE7">
        <v>5</v>
      </c>
    </row>
    <row r="8" spans="1:31" ht="13.5">
      <c r="A8">
        <v>6</v>
      </c>
      <c r="B8" t="s">
        <v>155</v>
      </c>
      <c r="C8">
        <f t="shared" si="0"/>
        <v>144</v>
      </c>
      <c r="D8">
        <v>63</v>
      </c>
      <c r="E8">
        <v>79</v>
      </c>
      <c r="F8">
        <v>2</v>
      </c>
      <c r="G8" s="2">
        <f t="shared" si="1"/>
        <v>0.44366197183098594</v>
      </c>
      <c r="H8" s="6">
        <f>((D3-E3)-(D8-E8))/2</f>
        <v>27.5</v>
      </c>
      <c r="J8">
        <v>473</v>
      </c>
      <c r="K8">
        <v>501</v>
      </c>
      <c r="L8">
        <v>112</v>
      </c>
      <c r="M8">
        <v>66</v>
      </c>
      <c r="N8" s="2">
        <v>0.239</v>
      </c>
      <c r="O8" s="3">
        <v>3.42</v>
      </c>
      <c r="Q8" s="7" t="s">
        <v>150</v>
      </c>
      <c r="R8" s="7" t="s">
        <v>132</v>
      </c>
      <c r="S8" s="7" t="s">
        <v>165</v>
      </c>
      <c r="T8" s="7" t="s">
        <v>102</v>
      </c>
      <c r="U8" s="7" t="s">
        <v>131</v>
      </c>
      <c r="V8" s="7"/>
      <c r="X8" s="7" t="s">
        <v>109</v>
      </c>
      <c r="Y8" s="7" t="s">
        <v>111</v>
      </c>
      <c r="Z8" s="7" t="s">
        <v>112</v>
      </c>
      <c r="AA8" s="7" t="s">
        <v>109</v>
      </c>
      <c r="AB8" s="7" t="s">
        <v>111</v>
      </c>
      <c r="AC8" s="7" t="s">
        <v>111</v>
      </c>
      <c r="AD8" s="7" t="s">
        <v>132</v>
      </c>
      <c r="AE8">
        <v>11</v>
      </c>
    </row>
    <row r="11" ht="13.5">
      <c r="A11" t="s">
        <v>117</v>
      </c>
    </row>
    <row r="12" spans="1:31" ht="13.5">
      <c r="A12" t="s">
        <v>89</v>
      </c>
      <c r="B12" t="s">
        <v>90</v>
      </c>
      <c r="C12" t="s">
        <v>19</v>
      </c>
      <c r="D12" t="s">
        <v>91</v>
      </c>
      <c r="E12" t="s">
        <v>23</v>
      </c>
      <c r="F12" t="s">
        <v>92</v>
      </c>
      <c r="G12" t="s">
        <v>26</v>
      </c>
      <c r="H12" s="5" t="s">
        <v>93</v>
      </c>
      <c r="J12" t="s">
        <v>95</v>
      </c>
      <c r="K12" t="s">
        <v>39</v>
      </c>
      <c r="L12" t="s">
        <v>33</v>
      </c>
      <c r="M12" t="s">
        <v>17</v>
      </c>
      <c r="N12" t="s">
        <v>9</v>
      </c>
      <c r="O12" t="s">
        <v>34</v>
      </c>
      <c r="Q12" t="s">
        <v>159</v>
      </c>
      <c r="R12" t="s">
        <v>140</v>
      </c>
      <c r="S12" t="s">
        <v>160</v>
      </c>
      <c r="T12" t="s">
        <v>161</v>
      </c>
      <c r="U12" t="s">
        <v>141</v>
      </c>
      <c r="V12" t="s">
        <v>142</v>
      </c>
      <c r="X12" t="s">
        <v>157</v>
      </c>
      <c r="Y12" t="s">
        <v>156</v>
      </c>
      <c r="Z12" t="s">
        <v>130</v>
      </c>
      <c r="AA12" t="s">
        <v>121</v>
      </c>
      <c r="AB12" t="s">
        <v>99</v>
      </c>
      <c r="AC12" t="s">
        <v>158</v>
      </c>
      <c r="AD12" t="s">
        <v>118</v>
      </c>
      <c r="AE12" t="s">
        <v>89</v>
      </c>
    </row>
    <row r="13" spans="1:31" ht="13.5">
      <c r="A13">
        <v>1</v>
      </c>
      <c r="B13" t="s">
        <v>172</v>
      </c>
      <c r="C13">
        <f aca="true" t="shared" si="2" ref="C13:C18">D13+E13+F13</f>
        <v>144</v>
      </c>
      <c r="D13">
        <v>78</v>
      </c>
      <c r="E13">
        <v>65</v>
      </c>
      <c r="F13">
        <v>1</v>
      </c>
      <c r="G13" s="2">
        <f aca="true" t="shared" si="3" ref="G13:G18">D13/(D13+E13)</f>
        <v>0.5454545454545454</v>
      </c>
      <c r="H13" s="1" t="s">
        <v>94</v>
      </c>
      <c r="J13">
        <v>554</v>
      </c>
      <c r="K13">
        <v>555</v>
      </c>
      <c r="L13">
        <v>158</v>
      </c>
      <c r="M13">
        <v>36</v>
      </c>
      <c r="N13" s="2">
        <v>0.244</v>
      </c>
      <c r="O13" s="3">
        <v>3.72</v>
      </c>
      <c r="R13" s="7" t="s">
        <v>101</v>
      </c>
      <c r="S13" s="7" t="s">
        <v>119</v>
      </c>
      <c r="T13" s="7" t="s">
        <v>119</v>
      </c>
      <c r="U13" s="7" t="s">
        <v>103</v>
      </c>
      <c r="V13" s="7" t="s">
        <v>148</v>
      </c>
      <c r="W13" s="7"/>
      <c r="X13" s="7" t="s">
        <v>177</v>
      </c>
      <c r="Y13" s="7" t="s">
        <v>108</v>
      </c>
      <c r="Z13" s="7" t="s">
        <v>109</v>
      </c>
      <c r="AA13" s="7" t="s">
        <v>109</v>
      </c>
      <c r="AB13" s="7" t="s">
        <v>108</v>
      </c>
      <c r="AC13" s="7" t="s">
        <v>109</v>
      </c>
      <c r="AD13" s="7" t="s">
        <v>119</v>
      </c>
      <c r="AE13">
        <v>7</v>
      </c>
    </row>
    <row r="14" spans="1:31" ht="13.5">
      <c r="A14">
        <v>2</v>
      </c>
      <c r="B14" t="s">
        <v>138</v>
      </c>
      <c r="C14">
        <f t="shared" si="2"/>
        <v>144</v>
      </c>
      <c r="D14">
        <v>76</v>
      </c>
      <c r="E14">
        <v>67</v>
      </c>
      <c r="F14">
        <v>1</v>
      </c>
      <c r="G14" s="2">
        <f t="shared" si="3"/>
        <v>0.5314685314685315</v>
      </c>
      <c r="H14" s="6">
        <f>((D13-E13)-(D14-E14))/2</f>
        <v>2</v>
      </c>
      <c r="J14">
        <v>589</v>
      </c>
      <c r="K14">
        <v>573</v>
      </c>
      <c r="L14">
        <v>122</v>
      </c>
      <c r="M14">
        <v>91</v>
      </c>
      <c r="N14" s="2">
        <v>0.243</v>
      </c>
      <c r="O14" s="3">
        <v>3.88</v>
      </c>
      <c r="Q14" s="7" t="s">
        <v>100</v>
      </c>
      <c r="R14" s="7"/>
      <c r="S14" s="7" t="s">
        <v>103</v>
      </c>
      <c r="T14" s="7" t="s">
        <v>106</v>
      </c>
      <c r="U14" s="7" t="s">
        <v>144</v>
      </c>
      <c r="V14" s="7" t="s">
        <v>103</v>
      </c>
      <c r="W14" s="7"/>
      <c r="X14" s="7" t="s">
        <v>109</v>
      </c>
      <c r="Y14" s="7" t="s">
        <v>108</v>
      </c>
      <c r="Z14" s="7" t="s">
        <v>109</v>
      </c>
      <c r="AA14" s="7" t="s">
        <v>108</v>
      </c>
      <c r="AB14" s="7" t="s">
        <v>111</v>
      </c>
      <c r="AC14" s="7" t="s">
        <v>108</v>
      </c>
      <c r="AD14" s="7" t="s">
        <v>103</v>
      </c>
      <c r="AE14">
        <v>4</v>
      </c>
    </row>
    <row r="15" spans="1:31" ht="13.5">
      <c r="A15">
        <v>3</v>
      </c>
      <c r="B15" t="s">
        <v>173</v>
      </c>
      <c r="C15">
        <f t="shared" si="2"/>
        <v>144</v>
      </c>
      <c r="D15">
        <v>73</v>
      </c>
      <c r="E15">
        <v>69</v>
      </c>
      <c r="F15">
        <v>2</v>
      </c>
      <c r="G15" s="2">
        <f t="shared" si="3"/>
        <v>0.5140845070422535</v>
      </c>
      <c r="H15" s="6">
        <f>((D13-E13)-(D15-E15))/2</f>
        <v>4.5</v>
      </c>
      <c r="J15">
        <v>600</v>
      </c>
      <c r="K15">
        <v>562</v>
      </c>
      <c r="L15">
        <v>137</v>
      </c>
      <c r="M15">
        <v>30</v>
      </c>
      <c r="N15" s="2">
        <v>0.257</v>
      </c>
      <c r="O15" s="3">
        <v>3.84</v>
      </c>
      <c r="Q15" s="7" t="s">
        <v>119</v>
      </c>
      <c r="R15" s="7" t="s">
        <v>105</v>
      </c>
      <c r="S15" s="7"/>
      <c r="T15" s="7" t="s">
        <v>145</v>
      </c>
      <c r="U15" s="7" t="s">
        <v>105</v>
      </c>
      <c r="V15" s="7" t="s">
        <v>145</v>
      </c>
      <c r="W15" s="7"/>
      <c r="X15" s="7" t="s">
        <v>111</v>
      </c>
      <c r="Y15" s="7" t="s">
        <v>109</v>
      </c>
      <c r="Z15" s="7" t="s">
        <v>109</v>
      </c>
      <c r="AA15" s="7" t="s">
        <v>109</v>
      </c>
      <c r="AB15" s="7" t="s">
        <v>109</v>
      </c>
      <c r="AC15" s="7" t="s">
        <v>110</v>
      </c>
      <c r="AD15" s="7" t="s">
        <v>106</v>
      </c>
      <c r="AE15">
        <v>5</v>
      </c>
    </row>
    <row r="16" spans="1:31" ht="13.5">
      <c r="A16">
        <v>4</v>
      </c>
      <c r="B16" t="s">
        <v>174</v>
      </c>
      <c r="C16">
        <f t="shared" si="2"/>
        <v>144</v>
      </c>
      <c r="D16">
        <v>66</v>
      </c>
      <c r="E16">
        <v>75</v>
      </c>
      <c r="F16">
        <v>3</v>
      </c>
      <c r="G16" s="2">
        <f t="shared" si="3"/>
        <v>0.46808510638297873</v>
      </c>
      <c r="H16" s="6">
        <f>((D13-E13)-(D16-E16))/2</f>
        <v>11</v>
      </c>
      <c r="J16">
        <v>534</v>
      </c>
      <c r="K16">
        <v>640</v>
      </c>
      <c r="L16">
        <v>135</v>
      </c>
      <c r="M16">
        <v>60</v>
      </c>
      <c r="N16" s="2">
        <v>0.248</v>
      </c>
      <c r="O16" s="3">
        <v>4.12</v>
      </c>
      <c r="Q16" s="7" t="s">
        <v>119</v>
      </c>
      <c r="R16" s="7" t="s">
        <v>104</v>
      </c>
      <c r="S16" s="7" t="s">
        <v>147</v>
      </c>
      <c r="T16" s="7"/>
      <c r="U16" s="7" t="s">
        <v>146</v>
      </c>
      <c r="V16" s="7" t="s">
        <v>119</v>
      </c>
      <c r="W16" s="7"/>
      <c r="X16" s="7" t="s">
        <v>111</v>
      </c>
      <c r="Y16" s="7" t="s">
        <v>108</v>
      </c>
      <c r="Z16" s="7" t="s">
        <v>178</v>
      </c>
      <c r="AA16" s="7" t="s">
        <v>111</v>
      </c>
      <c r="AB16" s="7" t="s">
        <v>108</v>
      </c>
      <c r="AC16" s="7" t="s">
        <v>109</v>
      </c>
      <c r="AD16" s="7" t="s">
        <v>146</v>
      </c>
      <c r="AE16">
        <v>8</v>
      </c>
    </row>
    <row r="17" spans="1:31" ht="13.5">
      <c r="A17">
        <v>4</v>
      </c>
      <c r="B17" t="s">
        <v>175</v>
      </c>
      <c r="C17">
        <f t="shared" si="2"/>
        <v>144</v>
      </c>
      <c r="D17">
        <v>66</v>
      </c>
      <c r="E17">
        <v>75</v>
      </c>
      <c r="F17">
        <v>3</v>
      </c>
      <c r="G17" s="2">
        <f t="shared" si="3"/>
        <v>0.46808510638297873</v>
      </c>
      <c r="H17" s="6">
        <f>((D13-E13)-(D17-E17))/2</f>
        <v>11</v>
      </c>
      <c r="J17">
        <v>635</v>
      </c>
      <c r="K17">
        <v>622</v>
      </c>
      <c r="L17">
        <v>125</v>
      </c>
      <c r="M17">
        <v>111</v>
      </c>
      <c r="N17" s="2">
        <v>0.26</v>
      </c>
      <c r="O17" s="3">
        <v>4.15</v>
      </c>
      <c r="Q17" s="7" t="s">
        <v>105</v>
      </c>
      <c r="R17" s="7" t="s">
        <v>146</v>
      </c>
      <c r="S17" s="7" t="s">
        <v>103</v>
      </c>
      <c r="T17" s="7" t="s">
        <v>144</v>
      </c>
      <c r="U17" s="7"/>
      <c r="V17" s="7" t="s">
        <v>145</v>
      </c>
      <c r="W17" s="7"/>
      <c r="X17" s="7" t="s">
        <v>112</v>
      </c>
      <c r="Y17" s="7" t="s">
        <v>112</v>
      </c>
      <c r="Z17" s="7" t="s">
        <v>112</v>
      </c>
      <c r="AA17" s="7" t="s">
        <v>111</v>
      </c>
      <c r="AB17" s="7" t="s">
        <v>111</v>
      </c>
      <c r="AC17" s="7" t="s">
        <v>108</v>
      </c>
      <c r="AD17" s="7" t="s">
        <v>179</v>
      </c>
      <c r="AE17">
        <v>12</v>
      </c>
    </row>
    <row r="18" spans="1:31" ht="13.5">
      <c r="A18">
        <v>6</v>
      </c>
      <c r="B18" t="s">
        <v>176</v>
      </c>
      <c r="C18">
        <f t="shared" si="2"/>
        <v>144</v>
      </c>
      <c r="D18">
        <v>58</v>
      </c>
      <c r="E18">
        <v>82</v>
      </c>
      <c r="F18">
        <v>4</v>
      </c>
      <c r="G18" s="2">
        <f t="shared" si="3"/>
        <v>0.4142857142857143</v>
      </c>
      <c r="H18" s="6">
        <f>((D13-E13)-(D18-E18))/2</f>
        <v>18.5</v>
      </c>
      <c r="J18">
        <v>486</v>
      </c>
      <c r="K18">
        <v>545</v>
      </c>
      <c r="L18">
        <v>55</v>
      </c>
      <c r="M18">
        <v>102</v>
      </c>
      <c r="N18" s="2">
        <v>0.244</v>
      </c>
      <c r="O18" s="3">
        <v>3.65</v>
      </c>
      <c r="Q18" s="7" t="s">
        <v>150</v>
      </c>
      <c r="R18" s="7" t="s">
        <v>105</v>
      </c>
      <c r="S18" s="7" t="s">
        <v>147</v>
      </c>
      <c r="T18" s="7" t="s">
        <v>119</v>
      </c>
      <c r="U18" s="7" t="s">
        <v>147</v>
      </c>
      <c r="V18" s="7"/>
      <c r="W18" s="7"/>
      <c r="X18" s="7" t="s">
        <v>177</v>
      </c>
      <c r="Y18" s="7" t="s">
        <v>109</v>
      </c>
      <c r="Z18" s="7" t="s">
        <v>109</v>
      </c>
      <c r="AA18" s="7" t="s">
        <v>180</v>
      </c>
      <c r="AB18" s="7" t="s">
        <v>111</v>
      </c>
      <c r="AC18" s="7" t="s">
        <v>108</v>
      </c>
      <c r="AD18" s="7" t="s">
        <v>162</v>
      </c>
      <c r="AE18">
        <v>10</v>
      </c>
    </row>
  </sheetData>
  <printOptions/>
  <pageMargins left="0.75" right="0.75" top="1" bottom="1" header="0.512" footer="0.51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0"/>
  <sheetViews>
    <sheetView workbookViewId="0" topLeftCell="A1">
      <selection activeCell="C40" sqref="C40:T40"/>
    </sheetView>
  </sheetViews>
  <sheetFormatPr defaultColWidth="9.00390625" defaultRowHeight="13.5"/>
  <cols>
    <col min="1" max="1" width="5.25390625" style="0" bestFit="1" customWidth="1"/>
    <col min="2" max="2" width="21.00390625" style="0" bestFit="1" customWidth="1"/>
    <col min="3" max="9" width="5.25390625" style="0" bestFit="1" customWidth="1"/>
    <col min="10" max="10" width="8.125" style="0" bestFit="1" customWidth="1"/>
    <col min="11" max="17" width="5.25390625" style="0" bestFit="1" customWidth="1"/>
    <col min="18" max="18" width="5.125" style="0" bestFit="1" customWidth="1"/>
    <col min="19" max="19" width="5.75390625" style="0" bestFit="1" customWidth="1"/>
    <col min="20" max="20" width="7.125" style="0" bestFit="1" customWidth="1"/>
  </cols>
  <sheetData>
    <row r="1" spans="1:18" ht="13.5">
      <c r="A1" t="s">
        <v>0</v>
      </c>
      <c r="C1" t="s">
        <v>19</v>
      </c>
      <c r="D1" t="s">
        <v>9</v>
      </c>
      <c r="E1" t="s">
        <v>10</v>
      </c>
      <c r="F1" t="s">
        <v>11</v>
      </c>
      <c r="G1" t="s">
        <v>33</v>
      </c>
      <c r="H1" t="s">
        <v>12</v>
      </c>
      <c r="I1" t="s">
        <v>13</v>
      </c>
      <c r="J1" t="s">
        <v>30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31</v>
      </c>
      <c r="Q1" t="s">
        <v>32</v>
      </c>
      <c r="R1" t="s">
        <v>81</v>
      </c>
    </row>
    <row r="2" spans="1:18" ht="13.5">
      <c r="A2">
        <v>1</v>
      </c>
      <c r="B2" t="s">
        <v>47</v>
      </c>
      <c r="C2">
        <v>143</v>
      </c>
      <c r="D2" s="2">
        <f>F2/E2</f>
        <v>0.23348017621145375</v>
      </c>
      <c r="E2">
        <v>454</v>
      </c>
      <c r="F2">
        <v>106</v>
      </c>
      <c r="G2">
        <v>2</v>
      </c>
      <c r="H2">
        <v>22</v>
      </c>
      <c r="I2" s="2">
        <f>(F2+J2)/(E2+J2+M2)</f>
        <v>0.31225296442687744</v>
      </c>
      <c r="J2">
        <v>52</v>
      </c>
      <c r="K2">
        <v>42</v>
      </c>
      <c r="L2">
        <v>0</v>
      </c>
      <c r="M2">
        <v>0</v>
      </c>
      <c r="N2">
        <v>13</v>
      </c>
      <c r="O2">
        <v>0</v>
      </c>
      <c r="P2" s="2">
        <v>0.309</v>
      </c>
      <c r="Q2" s="2">
        <v>0.341</v>
      </c>
      <c r="R2" s="2">
        <f>I2+Q2</f>
        <v>0.6532529644268774</v>
      </c>
    </row>
    <row r="3" spans="1:18" ht="13.5">
      <c r="A3">
        <v>2</v>
      </c>
      <c r="B3" t="s">
        <v>7</v>
      </c>
      <c r="C3">
        <v>144</v>
      </c>
      <c r="D3" s="2">
        <f aca="true" t="shared" si="0" ref="D3:D17">F3/E3</f>
        <v>0.2314410480349345</v>
      </c>
      <c r="E3">
        <v>458</v>
      </c>
      <c r="F3">
        <v>106</v>
      </c>
      <c r="G3">
        <v>5</v>
      </c>
      <c r="H3">
        <v>22</v>
      </c>
      <c r="I3" s="2">
        <f aca="true" t="shared" si="1" ref="I3:I17">(F3+J3)/(E3+J3+M3)</f>
        <v>0.27422680412371137</v>
      </c>
      <c r="J3">
        <v>27</v>
      </c>
      <c r="K3">
        <v>64</v>
      </c>
      <c r="L3">
        <v>13</v>
      </c>
      <c r="M3">
        <v>0</v>
      </c>
      <c r="N3">
        <v>0</v>
      </c>
      <c r="O3">
        <v>14</v>
      </c>
      <c r="P3" s="2">
        <v>0.178</v>
      </c>
      <c r="Q3" s="2">
        <v>0.321</v>
      </c>
      <c r="R3" s="2">
        <f aca="true" t="shared" si="2" ref="R3:R17">I3+Q3</f>
        <v>0.5952268041237114</v>
      </c>
    </row>
    <row r="4" spans="1:18" ht="13.5">
      <c r="A4">
        <v>3</v>
      </c>
      <c r="B4" t="s">
        <v>59</v>
      </c>
      <c r="C4">
        <v>143</v>
      </c>
      <c r="D4" s="2">
        <f t="shared" si="0"/>
        <v>0.29187396351575456</v>
      </c>
      <c r="E4">
        <v>603</v>
      </c>
      <c r="F4">
        <v>176</v>
      </c>
      <c r="G4">
        <v>23</v>
      </c>
      <c r="H4">
        <v>94</v>
      </c>
      <c r="I4" s="2">
        <f t="shared" si="1"/>
        <v>0.3249211356466877</v>
      </c>
      <c r="J4">
        <v>30</v>
      </c>
      <c r="K4">
        <v>68</v>
      </c>
      <c r="L4">
        <v>0</v>
      </c>
      <c r="M4">
        <v>1</v>
      </c>
      <c r="N4">
        <v>2</v>
      </c>
      <c r="O4">
        <v>8</v>
      </c>
      <c r="P4" s="2">
        <v>0.386</v>
      </c>
      <c r="Q4" s="2">
        <v>0.484</v>
      </c>
      <c r="R4" s="2">
        <f t="shared" si="2"/>
        <v>0.8089211356466877</v>
      </c>
    </row>
    <row r="5" spans="1:18" ht="13.5">
      <c r="A5">
        <v>4</v>
      </c>
      <c r="B5" t="s">
        <v>84</v>
      </c>
      <c r="C5">
        <v>143</v>
      </c>
      <c r="D5" s="2">
        <f t="shared" si="0"/>
        <v>0.27441077441077444</v>
      </c>
      <c r="E5">
        <v>594</v>
      </c>
      <c r="F5">
        <v>163</v>
      </c>
      <c r="G5">
        <v>50</v>
      </c>
      <c r="H5">
        <v>144</v>
      </c>
      <c r="I5" s="2">
        <f t="shared" si="1"/>
        <v>0.30258899676375406</v>
      </c>
      <c r="J5">
        <v>24</v>
      </c>
      <c r="K5">
        <v>75</v>
      </c>
      <c r="L5">
        <v>0</v>
      </c>
      <c r="M5">
        <v>0</v>
      </c>
      <c r="N5">
        <v>0</v>
      </c>
      <c r="O5">
        <v>7</v>
      </c>
      <c r="P5" s="2">
        <v>0.344</v>
      </c>
      <c r="Q5" s="2">
        <v>0.591</v>
      </c>
      <c r="R5" s="2">
        <f t="shared" si="2"/>
        <v>0.893588996763754</v>
      </c>
    </row>
    <row r="6" spans="1:18" ht="13.5">
      <c r="A6">
        <v>5</v>
      </c>
      <c r="B6" t="s">
        <v>49</v>
      </c>
      <c r="C6">
        <v>144</v>
      </c>
      <c r="D6" s="2">
        <f t="shared" si="0"/>
        <v>0.296028880866426</v>
      </c>
      <c r="E6">
        <v>554</v>
      </c>
      <c r="F6">
        <v>164</v>
      </c>
      <c r="G6">
        <v>31</v>
      </c>
      <c r="H6">
        <v>83</v>
      </c>
      <c r="I6" s="2">
        <f t="shared" si="1"/>
        <v>0.3590163934426229</v>
      </c>
      <c r="J6">
        <v>55</v>
      </c>
      <c r="K6">
        <v>33</v>
      </c>
      <c r="L6">
        <v>0</v>
      </c>
      <c r="M6">
        <v>1</v>
      </c>
      <c r="N6">
        <v>0</v>
      </c>
      <c r="O6">
        <v>1</v>
      </c>
      <c r="P6" s="2">
        <v>0.297</v>
      </c>
      <c r="Q6" s="2">
        <v>0.563</v>
      </c>
      <c r="R6" s="2">
        <f t="shared" si="2"/>
        <v>0.9220163934426229</v>
      </c>
    </row>
    <row r="7" spans="1:18" ht="13.5">
      <c r="A7">
        <v>6</v>
      </c>
      <c r="B7" t="s">
        <v>82</v>
      </c>
      <c r="C7">
        <v>140</v>
      </c>
      <c r="D7" s="2">
        <f t="shared" si="0"/>
        <v>0.2570888468809074</v>
      </c>
      <c r="E7">
        <v>529</v>
      </c>
      <c r="F7">
        <v>136</v>
      </c>
      <c r="G7">
        <v>12</v>
      </c>
      <c r="H7">
        <v>63</v>
      </c>
      <c r="I7" s="2">
        <f t="shared" si="1"/>
        <v>0.2918918918918919</v>
      </c>
      <c r="J7">
        <v>26</v>
      </c>
      <c r="K7">
        <v>42</v>
      </c>
      <c r="L7">
        <v>0</v>
      </c>
      <c r="M7">
        <v>0</v>
      </c>
      <c r="N7">
        <v>2</v>
      </c>
      <c r="O7">
        <v>0</v>
      </c>
      <c r="P7" s="2">
        <v>0.275</v>
      </c>
      <c r="Q7" s="2">
        <v>0.41</v>
      </c>
      <c r="R7" s="2">
        <f t="shared" si="2"/>
        <v>0.7018918918918919</v>
      </c>
    </row>
    <row r="8" spans="1:18" ht="13.5">
      <c r="A8">
        <v>7</v>
      </c>
      <c r="B8" t="s">
        <v>60</v>
      </c>
      <c r="C8">
        <v>144</v>
      </c>
      <c r="D8" s="2">
        <f t="shared" si="0"/>
        <v>0.3074866310160428</v>
      </c>
      <c r="E8">
        <v>374</v>
      </c>
      <c r="F8">
        <v>115</v>
      </c>
      <c r="G8">
        <v>7</v>
      </c>
      <c r="H8">
        <v>45</v>
      </c>
      <c r="I8" s="2">
        <f t="shared" si="1"/>
        <v>0.3516209476309227</v>
      </c>
      <c r="J8">
        <v>26</v>
      </c>
      <c r="K8">
        <v>42</v>
      </c>
      <c r="L8">
        <v>7</v>
      </c>
      <c r="M8">
        <v>1</v>
      </c>
      <c r="N8">
        <v>1</v>
      </c>
      <c r="O8">
        <v>14</v>
      </c>
      <c r="P8" s="2">
        <v>0.337</v>
      </c>
      <c r="Q8" s="2">
        <v>0.425</v>
      </c>
      <c r="R8" s="2">
        <f t="shared" si="2"/>
        <v>0.7766209476309227</v>
      </c>
    </row>
    <row r="9" spans="1:18" ht="13.5">
      <c r="A9">
        <v>8</v>
      </c>
      <c r="B9" t="s">
        <v>215</v>
      </c>
      <c r="C9">
        <v>143</v>
      </c>
      <c r="D9" s="2">
        <f t="shared" si="0"/>
        <v>0.23901098901098902</v>
      </c>
      <c r="E9">
        <v>364</v>
      </c>
      <c r="F9">
        <v>87</v>
      </c>
      <c r="G9">
        <v>1</v>
      </c>
      <c r="H9">
        <v>30</v>
      </c>
      <c r="I9" s="2">
        <f t="shared" si="1"/>
        <v>0.289002557544757</v>
      </c>
      <c r="J9">
        <v>26</v>
      </c>
      <c r="K9">
        <v>43</v>
      </c>
      <c r="L9">
        <v>17</v>
      </c>
      <c r="M9">
        <v>1</v>
      </c>
      <c r="N9">
        <v>3</v>
      </c>
      <c r="O9">
        <v>7</v>
      </c>
      <c r="P9" s="2">
        <v>0.264</v>
      </c>
      <c r="Q9" s="2">
        <v>0.316</v>
      </c>
      <c r="R9" s="2">
        <f t="shared" si="2"/>
        <v>0.6050025575447571</v>
      </c>
    </row>
    <row r="10" spans="1:18" ht="13.5">
      <c r="A10" s="1">
        <v>9</v>
      </c>
      <c r="B10" t="s">
        <v>66</v>
      </c>
      <c r="C10">
        <v>143</v>
      </c>
      <c r="D10" s="2">
        <f t="shared" si="0"/>
        <v>0.19822485207100593</v>
      </c>
      <c r="E10">
        <v>338</v>
      </c>
      <c r="F10">
        <v>67</v>
      </c>
      <c r="G10">
        <v>3</v>
      </c>
      <c r="H10">
        <v>29</v>
      </c>
      <c r="I10" s="2">
        <f t="shared" si="1"/>
        <v>0.2257142857142857</v>
      </c>
      <c r="J10">
        <v>12</v>
      </c>
      <c r="K10">
        <v>68</v>
      </c>
      <c r="L10">
        <v>1</v>
      </c>
      <c r="M10">
        <v>0</v>
      </c>
      <c r="N10">
        <v>0</v>
      </c>
      <c r="O10">
        <v>3</v>
      </c>
      <c r="P10" s="2">
        <v>0.222</v>
      </c>
      <c r="Q10" s="2">
        <v>0.284</v>
      </c>
      <c r="R10" s="2">
        <f t="shared" si="2"/>
        <v>0.5097142857142857</v>
      </c>
    </row>
    <row r="11" spans="1:18" ht="13.5">
      <c r="A11" s="1" t="s">
        <v>5</v>
      </c>
      <c r="B11" t="s">
        <v>2</v>
      </c>
      <c r="C11">
        <v>128</v>
      </c>
      <c r="D11" s="2">
        <f t="shared" si="0"/>
        <v>0.25146198830409355</v>
      </c>
      <c r="E11">
        <v>171</v>
      </c>
      <c r="F11">
        <v>43</v>
      </c>
      <c r="G11">
        <v>1</v>
      </c>
      <c r="H11">
        <v>9</v>
      </c>
      <c r="I11" s="2">
        <f t="shared" si="1"/>
        <v>0.2833333333333333</v>
      </c>
      <c r="J11">
        <v>8</v>
      </c>
      <c r="K11">
        <v>14</v>
      </c>
      <c r="L11">
        <v>1</v>
      </c>
      <c r="M11">
        <v>1</v>
      </c>
      <c r="N11">
        <v>3</v>
      </c>
      <c r="O11">
        <v>1</v>
      </c>
      <c r="P11" s="2">
        <v>0.211</v>
      </c>
      <c r="Q11" s="2">
        <v>0.333</v>
      </c>
      <c r="R11" s="2">
        <f t="shared" si="2"/>
        <v>0.6163333333333334</v>
      </c>
    </row>
    <row r="12" spans="1:18" ht="13.5">
      <c r="A12" s="1" t="s">
        <v>5</v>
      </c>
      <c r="B12" t="s">
        <v>210</v>
      </c>
      <c r="C12">
        <v>96</v>
      </c>
      <c r="D12" s="2">
        <f t="shared" si="0"/>
        <v>0.2523364485981308</v>
      </c>
      <c r="E12">
        <v>107</v>
      </c>
      <c r="F12">
        <v>27</v>
      </c>
      <c r="G12">
        <v>0</v>
      </c>
      <c r="H12">
        <v>15</v>
      </c>
      <c r="I12" s="2">
        <f t="shared" si="1"/>
        <v>0.27927927927927926</v>
      </c>
      <c r="J12">
        <v>4</v>
      </c>
      <c r="K12">
        <v>18</v>
      </c>
      <c r="L12">
        <v>3</v>
      </c>
      <c r="M12">
        <v>0</v>
      </c>
      <c r="N12">
        <v>2</v>
      </c>
      <c r="O12">
        <v>3</v>
      </c>
      <c r="P12" s="2">
        <v>0.4</v>
      </c>
      <c r="Q12" s="2">
        <v>0.271</v>
      </c>
      <c r="R12" s="2">
        <f t="shared" si="2"/>
        <v>0.5502792792792792</v>
      </c>
    </row>
    <row r="13" spans="1:18" ht="13.5">
      <c r="A13" s="1" t="s">
        <v>5</v>
      </c>
      <c r="B13" t="s">
        <v>69</v>
      </c>
      <c r="C13">
        <v>30</v>
      </c>
      <c r="D13" s="2">
        <f>F13/E13</f>
        <v>0.3076923076923077</v>
      </c>
      <c r="E13">
        <v>39</v>
      </c>
      <c r="F13">
        <v>12</v>
      </c>
      <c r="G13">
        <v>0</v>
      </c>
      <c r="H13">
        <v>4</v>
      </c>
      <c r="I13" s="2">
        <f>(F13+J13)/(E13+J13+M13)</f>
        <v>0.38636363636363635</v>
      </c>
      <c r="J13">
        <v>5</v>
      </c>
      <c r="K13">
        <v>7</v>
      </c>
      <c r="L13">
        <v>0</v>
      </c>
      <c r="M13">
        <v>0</v>
      </c>
      <c r="N13">
        <v>1</v>
      </c>
      <c r="O13">
        <v>1</v>
      </c>
      <c r="P13" s="2">
        <v>0.273</v>
      </c>
      <c r="Q13" s="2">
        <v>0.359</v>
      </c>
      <c r="R13" s="2">
        <f>I13+Q13</f>
        <v>0.7453636363636363</v>
      </c>
    </row>
    <row r="14" spans="1:18" ht="13.5">
      <c r="A14" s="1" t="s">
        <v>5</v>
      </c>
      <c r="B14" t="s">
        <v>8</v>
      </c>
      <c r="C14">
        <v>88</v>
      </c>
      <c r="D14" s="2">
        <f>F14/E14</f>
        <v>0.2857142857142857</v>
      </c>
      <c r="E14">
        <v>70</v>
      </c>
      <c r="F14">
        <v>20</v>
      </c>
      <c r="G14">
        <v>0</v>
      </c>
      <c r="H14">
        <v>16</v>
      </c>
      <c r="I14" s="2">
        <f>(F14+J14)/(E14+J14+M14)</f>
        <v>0.3150684931506849</v>
      </c>
      <c r="J14">
        <v>3</v>
      </c>
      <c r="K14">
        <v>9</v>
      </c>
      <c r="L14">
        <v>0</v>
      </c>
      <c r="M14">
        <v>0</v>
      </c>
      <c r="N14">
        <v>1</v>
      </c>
      <c r="O14">
        <v>4</v>
      </c>
      <c r="P14" s="2">
        <v>0.375</v>
      </c>
      <c r="Q14" s="2">
        <v>0.414</v>
      </c>
      <c r="R14" s="2">
        <f>I14+Q14</f>
        <v>0.7290684931506849</v>
      </c>
    </row>
    <row r="15" spans="1:18" ht="13.5">
      <c r="A15" s="1" t="s">
        <v>5</v>
      </c>
      <c r="B15" t="s">
        <v>51</v>
      </c>
      <c r="C15">
        <v>121</v>
      </c>
      <c r="D15" s="2">
        <f>F15/E15</f>
        <v>0.18562874251497005</v>
      </c>
      <c r="E15">
        <v>167</v>
      </c>
      <c r="F15">
        <v>31</v>
      </c>
      <c r="G15">
        <v>0</v>
      </c>
      <c r="H15">
        <v>5</v>
      </c>
      <c r="I15" s="2">
        <f>(F15+J15)/(E15+J15+M15)</f>
        <v>0.22285714285714286</v>
      </c>
      <c r="J15">
        <v>8</v>
      </c>
      <c r="K15">
        <v>30</v>
      </c>
      <c r="L15">
        <v>1</v>
      </c>
      <c r="M15">
        <v>0</v>
      </c>
      <c r="N15">
        <v>0</v>
      </c>
      <c r="O15">
        <v>1</v>
      </c>
      <c r="P15" s="2">
        <v>0.139</v>
      </c>
      <c r="Q15" s="2">
        <v>0.204</v>
      </c>
      <c r="R15" s="2">
        <f>I15+Q15</f>
        <v>0.4268571428571428</v>
      </c>
    </row>
    <row r="16" spans="1:18" ht="13.5">
      <c r="A16" s="1" t="s">
        <v>5</v>
      </c>
      <c r="B16" t="s">
        <v>52</v>
      </c>
      <c r="C16">
        <v>60</v>
      </c>
      <c r="D16" s="2">
        <f t="shared" si="0"/>
        <v>0.265625</v>
      </c>
      <c r="E16">
        <v>64</v>
      </c>
      <c r="F16">
        <v>17</v>
      </c>
      <c r="G16">
        <v>1</v>
      </c>
      <c r="H16">
        <v>6</v>
      </c>
      <c r="I16" s="2">
        <f t="shared" si="1"/>
        <v>0.2727272727272727</v>
      </c>
      <c r="J16">
        <v>1</v>
      </c>
      <c r="K16">
        <v>5</v>
      </c>
      <c r="L16">
        <v>2</v>
      </c>
      <c r="M16">
        <v>1</v>
      </c>
      <c r="N16">
        <v>0</v>
      </c>
      <c r="O16">
        <v>0</v>
      </c>
      <c r="P16" s="2">
        <v>0.1</v>
      </c>
      <c r="Q16" s="2">
        <v>0.359</v>
      </c>
      <c r="R16" s="2">
        <f t="shared" si="2"/>
        <v>0.6317272727272727</v>
      </c>
    </row>
    <row r="17" spans="1:18" ht="13.5">
      <c r="A17" s="1" t="s">
        <v>5</v>
      </c>
      <c r="B17" t="s">
        <v>68</v>
      </c>
      <c r="C17">
        <v>95</v>
      </c>
      <c r="D17" s="2">
        <f t="shared" si="0"/>
        <v>0.22105263157894736</v>
      </c>
      <c r="E17">
        <v>95</v>
      </c>
      <c r="F17">
        <v>21</v>
      </c>
      <c r="G17">
        <v>1</v>
      </c>
      <c r="H17">
        <v>6</v>
      </c>
      <c r="I17" s="2">
        <f t="shared" si="1"/>
        <v>0.32432432432432434</v>
      </c>
      <c r="J17">
        <v>15</v>
      </c>
      <c r="K17">
        <v>20</v>
      </c>
      <c r="L17">
        <v>2</v>
      </c>
      <c r="M17">
        <v>1</v>
      </c>
      <c r="N17">
        <v>1</v>
      </c>
      <c r="O17">
        <v>0</v>
      </c>
      <c r="P17" s="2">
        <v>0.188</v>
      </c>
      <c r="Q17" s="2">
        <v>0.316</v>
      </c>
      <c r="R17" s="2">
        <f t="shared" si="2"/>
        <v>0.6403243243243244</v>
      </c>
    </row>
    <row r="18" spans="1:18" ht="13.5">
      <c r="A18" s="1" t="s">
        <v>181</v>
      </c>
      <c r="B18" t="s">
        <v>67</v>
      </c>
      <c r="C18" s="11" t="s">
        <v>195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13.5">
      <c r="A19" s="1" t="s">
        <v>181</v>
      </c>
      <c r="B19" t="s">
        <v>75</v>
      </c>
      <c r="C19">
        <v>72</v>
      </c>
      <c r="D19" s="2">
        <f>F19/E19</f>
        <v>0.2153846153846154</v>
      </c>
      <c r="E19">
        <v>65</v>
      </c>
      <c r="F19">
        <v>14</v>
      </c>
      <c r="G19">
        <v>0</v>
      </c>
      <c r="H19">
        <v>5</v>
      </c>
      <c r="I19" s="2">
        <f>(F19+J19)/(E19+J19+M19)</f>
        <v>0.22727272727272727</v>
      </c>
      <c r="J19">
        <v>1</v>
      </c>
      <c r="K19">
        <v>9</v>
      </c>
      <c r="L19">
        <v>1</v>
      </c>
      <c r="M19">
        <v>0</v>
      </c>
      <c r="N19">
        <v>1</v>
      </c>
      <c r="O19">
        <v>3</v>
      </c>
      <c r="P19" s="2">
        <v>0.235</v>
      </c>
      <c r="Q19" s="2">
        <v>0.277</v>
      </c>
      <c r="R19" s="2">
        <f>I19+Q19</f>
        <v>0.5042727272727273</v>
      </c>
    </row>
    <row r="20" spans="1:18" ht="13.5">
      <c r="A20" s="1" t="s">
        <v>181</v>
      </c>
      <c r="B20" t="s">
        <v>54</v>
      </c>
      <c r="C20" s="11" t="s">
        <v>195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ht="13.5">
      <c r="A21" s="1" t="s">
        <v>181</v>
      </c>
      <c r="B21" t="s">
        <v>53</v>
      </c>
      <c r="C21" s="11" t="s">
        <v>195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4" spans="1:20" ht="13.5">
      <c r="A24" s="1" t="s">
        <v>21</v>
      </c>
      <c r="C24" t="s">
        <v>19</v>
      </c>
      <c r="D24" t="s">
        <v>34</v>
      </c>
      <c r="E24" t="s">
        <v>22</v>
      </c>
      <c r="F24" t="s">
        <v>23</v>
      </c>
      <c r="G24" t="s">
        <v>24</v>
      </c>
      <c r="H24" t="s">
        <v>25</v>
      </c>
      <c r="I24" t="s">
        <v>26</v>
      </c>
      <c r="J24" t="s">
        <v>27</v>
      </c>
      <c r="K24" t="s">
        <v>28</v>
      </c>
      <c r="L24" t="s">
        <v>29</v>
      </c>
      <c r="M24" t="s">
        <v>36</v>
      </c>
      <c r="N24" t="s">
        <v>35</v>
      </c>
      <c r="O24" t="s">
        <v>37</v>
      </c>
      <c r="P24" t="s">
        <v>38</v>
      </c>
      <c r="Q24" t="s">
        <v>39</v>
      </c>
      <c r="R24" t="s">
        <v>40</v>
      </c>
      <c r="S24" t="s">
        <v>120</v>
      </c>
      <c r="T24" t="s">
        <v>124</v>
      </c>
    </row>
    <row r="25" spans="1:20" ht="13.5">
      <c r="A25" s="1" t="s">
        <v>186</v>
      </c>
      <c r="B25" t="s">
        <v>220</v>
      </c>
      <c r="C25">
        <v>28</v>
      </c>
      <c r="D25" s="3">
        <f aca="true" t="shared" si="3" ref="D25:D31">R25/J25*9</f>
        <v>4.2309278350515465</v>
      </c>
      <c r="E25">
        <v>9</v>
      </c>
      <c r="F25">
        <v>12</v>
      </c>
      <c r="G25">
        <v>0</v>
      </c>
      <c r="H25">
        <v>0</v>
      </c>
      <c r="I25" s="2">
        <f>E25/(E25+F25)</f>
        <v>0.42857142857142855</v>
      </c>
      <c r="J25" s="8">
        <v>161.66666666666666</v>
      </c>
      <c r="K25">
        <v>5</v>
      </c>
      <c r="L25">
        <v>157</v>
      </c>
      <c r="M25">
        <v>53</v>
      </c>
      <c r="N25">
        <v>37</v>
      </c>
      <c r="O25">
        <v>1</v>
      </c>
      <c r="P25">
        <v>19</v>
      </c>
      <c r="Q25">
        <v>76</v>
      </c>
      <c r="R25">
        <v>76</v>
      </c>
      <c r="S25" s="3">
        <f aca="true" t="shared" si="4" ref="S25:S31">(L25+N25)/J25</f>
        <v>1.2000000000000002</v>
      </c>
      <c r="T25" s="3">
        <f aca="true" t="shared" si="5" ref="T25:T31">M25/J25*9</f>
        <v>2.950515463917526</v>
      </c>
    </row>
    <row r="26" spans="1:20" ht="13.5">
      <c r="A26" s="1" t="s">
        <v>186</v>
      </c>
      <c r="B26" t="s">
        <v>41</v>
      </c>
      <c r="C26">
        <v>27</v>
      </c>
      <c r="D26" s="3">
        <f t="shared" si="3"/>
        <v>3.4838709677419355</v>
      </c>
      <c r="E26">
        <v>7</v>
      </c>
      <c r="F26">
        <v>14</v>
      </c>
      <c r="G26">
        <v>0</v>
      </c>
      <c r="H26">
        <v>0</v>
      </c>
      <c r="I26" s="2">
        <f aca="true" t="shared" si="6" ref="I26:I38">E26/(E26+F26)</f>
        <v>0.3333333333333333</v>
      </c>
      <c r="J26" s="8">
        <v>186</v>
      </c>
      <c r="K26">
        <v>3</v>
      </c>
      <c r="L26">
        <v>153</v>
      </c>
      <c r="M26">
        <v>137</v>
      </c>
      <c r="N26">
        <v>58</v>
      </c>
      <c r="O26">
        <v>5</v>
      </c>
      <c r="P26">
        <v>15</v>
      </c>
      <c r="Q26">
        <v>74</v>
      </c>
      <c r="R26">
        <v>72</v>
      </c>
      <c r="S26" s="3">
        <f t="shared" si="4"/>
        <v>1.1344086021505377</v>
      </c>
      <c r="T26" s="3">
        <f t="shared" si="5"/>
        <v>6.629032258064516</v>
      </c>
    </row>
    <row r="27" spans="1:20" ht="13.5">
      <c r="A27" s="1" t="s">
        <v>186</v>
      </c>
      <c r="B27" t="s">
        <v>43</v>
      </c>
      <c r="C27">
        <v>27</v>
      </c>
      <c r="D27" s="3">
        <f t="shared" si="3"/>
        <v>5.7625899280575545</v>
      </c>
      <c r="E27">
        <v>10</v>
      </c>
      <c r="F27">
        <v>10</v>
      </c>
      <c r="G27">
        <v>0</v>
      </c>
      <c r="H27">
        <v>0</v>
      </c>
      <c r="I27" s="2">
        <f t="shared" si="6"/>
        <v>0.5</v>
      </c>
      <c r="J27" s="8">
        <v>139</v>
      </c>
      <c r="K27">
        <v>1</v>
      </c>
      <c r="L27">
        <v>162</v>
      </c>
      <c r="M27">
        <v>92</v>
      </c>
      <c r="N27">
        <v>61</v>
      </c>
      <c r="O27">
        <v>4</v>
      </c>
      <c r="P27">
        <v>16</v>
      </c>
      <c r="Q27">
        <v>90</v>
      </c>
      <c r="R27">
        <v>89</v>
      </c>
      <c r="S27" s="3">
        <f t="shared" si="4"/>
        <v>1.60431654676259</v>
      </c>
      <c r="T27" s="3">
        <f t="shared" si="5"/>
        <v>5.956834532374101</v>
      </c>
    </row>
    <row r="28" spans="1:20" ht="13.5">
      <c r="A28" s="1" t="s">
        <v>186</v>
      </c>
      <c r="B28" t="s">
        <v>63</v>
      </c>
      <c r="C28">
        <v>27</v>
      </c>
      <c r="D28" s="3">
        <f t="shared" si="3"/>
        <v>3.9107142857142856</v>
      </c>
      <c r="E28">
        <v>12</v>
      </c>
      <c r="F28">
        <v>8</v>
      </c>
      <c r="G28">
        <v>0</v>
      </c>
      <c r="H28">
        <v>0</v>
      </c>
      <c r="I28" s="2">
        <f t="shared" si="6"/>
        <v>0.6</v>
      </c>
      <c r="J28" s="8">
        <v>168</v>
      </c>
      <c r="K28">
        <v>2</v>
      </c>
      <c r="L28">
        <v>163</v>
      </c>
      <c r="M28">
        <v>68</v>
      </c>
      <c r="N28">
        <v>36</v>
      </c>
      <c r="O28">
        <v>5</v>
      </c>
      <c r="P28">
        <v>15</v>
      </c>
      <c r="Q28">
        <v>76</v>
      </c>
      <c r="R28">
        <v>73</v>
      </c>
      <c r="S28" s="3">
        <f t="shared" si="4"/>
        <v>1.1845238095238095</v>
      </c>
      <c r="T28" s="3">
        <f t="shared" si="5"/>
        <v>3.642857142857143</v>
      </c>
    </row>
    <row r="29" spans="1:20" ht="13.5">
      <c r="A29" s="1" t="s">
        <v>186</v>
      </c>
      <c r="B29" t="s">
        <v>44</v>
      </c>
      <c r="C29">
        <v>27</v>
      </c>
      <c r="D29" s="3">
        <f t="shared" si="3"/>
        <v>3.5628865979381446</v>
      </c>
      <c r="E29">
        <v>11</v>
      </c>
      <c r="F29">
        <v>5</v>
      </c>
      <c r="G29">
        <v>0</v>
      </c>
      <c r="H29">
        <v>0</v>
      </c>
      <c r="I29" s="2">
        <f t="shared" si="6"/>
        <v>0.6875</v>
      </c>
      <c r="J29" s="8">
        <v>161.66666666666666</v>
      </c>
      <c r="K29">
        <v>1</v>
      </c>
      <c r="L29">
        <v>164</v>
      </c>
      <c r="M29">
        <v>51</v>
      </c>
      <c r="N29">
        <v>21</v>
      </c>
      <c r="O29">
        <v>4</v>
      </c>
      <c r="P29">
        <v>13</v>
      </c>
      <c r="Q29">
        <v>67</v>
      </c>
      <c r="R29">
        <v>64</v>
      </c>
      <c r="S29" s="3">
        <f t="shared" si="4"/>
        <v>1.1443298969072166</v>
      </c>
      <c r="T29" s="3">
        <f t="shared" si="5"/>
        <v>2.8391752577319593</v>
      </c>
    </row>
    <row r="30" spans="1:20" ht="13.5">
      <c r="A30" s="1" t="s">
        <v>196</v>
      </c>
      <c r="B30" t="s">
        <v>221</v>
      </c>
      <c r="C30">
        <v>10</v>
      </c>
      <c r="D30" s="3">
        <f t="shared" si="3"/>
        <v>2.8255813953488373</v>
      </c>
      <c r="E30">
        <v>3</v>
      </c>
      <c r="F30">
        <v>2</v>
      </c>
      <c r="G30">
        <v>0</v>
      </c>
      <c r="H30">
        <v>0</v>
      </c>
      <c r="I30" s="2">
        <f t="shared" si="6"/>
        <v>0.6</v>
      </c>
      <c r="J30" s="8">
        <v>57.333333333333336</v>
      </c>
      <c r="K30">
        <v>0</v>
      </c>
      <c r="L30">
        <v>46</v>
      </c>
      <c r="M30">
        <v>22</v>
      </c>
      <c r="N30">
        <v>12</v>
      </c>
      <c r="O30">
        <v>4</v>
      </c>
      <c r="P30">
        <v>4</v>
      </c>
      <c r="Q30">
        <v>18</v>
      </c>
      <c r="R30">
        <v>18</v>
      </c>
      <c r="S30" s="3">
        <f t="shared" si="4"/>
        <v>1.0116279069767442</v>
      </c>
      <c r="T30" s="3">
        <f t="shared" si="5"/>
        <v>3.4534883720930227</v>
      </c>
    </row>
    <row r="31" spans="1:20" ht="13.5">
      <c r="A31" s="1" t="s">
        <v>187</v>
      </c>
      <c r="B31" t="s">
        <v>76</v>
      </c>
      <c r="C31">
        <v>26</v>
      </c>
      <c r="D31" s="3">
        <f t="shared" si="3"/>
        <v>4.300884955752212</v>
      </c>
      <c r="E31">
        <v>4</v>
      </c>
      <c r="F31">
        <v>3</v>
      </c>
      <c r="G31">
        <v>1</v>
      </c>
      <c r="H31">
        <v>2</v>
      </c>
      <c r="I31" s="2">
        <f t="shared" si="6"/>
        <v>0.5714285714285714</v>
      </c>
      <c r="J31" s="8">
        <v>37.666666666666664</v>
      </c>
      <c r="K31">
        <v>0</v>
      </c>
      <c r="L31">
        <v>33</v>
      </c>
      <c r="M31">
        <v>10</v>
      </c>
      <c r="N31">
        <v>12</v>
      </c>
      <c r="O31">
        <v>1</v>
      </c>
      <c r="P31">
        <v>5</v>
      </c>
      <c r="Q31">
        <v>21</v>
      </c>
      <c r="R31">
        <v>18</v>
      </c>
      <c r="S31" s="3">
        <f t="shared" si="4"/>
        <v>1.1946902654867257</v>
      </c>
      <c r="T31" s="3">
        <f t="shared" si="5"/>
        <v>2.3893805309734515</v>
      </c>
    </row>
    <row r="32" spans="1:20" ht="13.5">
      <c r="A32" s="1" t="s">
        <v>187</v>
      </c>
      <c r="B32" t="s">
        <v>86</v>
      </c>
      <c r="C32">
        <v>34</v>
      </c>
      <c r="D32" s="3">
        <f aca="true" t="shared" si="7" ref="D32:D39">R32/J32*9</f>
        <v>2.6433566433566433</v>
      </c>
      <c r="E32">
        <v>1</v>
      </c>
      <c r="F32">
        <v>1</v>
      </c>
      <c r="G32">
        <v>0</v>
      </c>
      <c r="H32">
        <v>6</v>
      </c>
      <c r="I32" s="2">
        <f t="shared" si="6"/>
        <v>0.5</v>
      </c>
      <c r="J32" s="8">
        <v>47.666666666666664</v>
      </c>
      <c r="K32">
        <v>0</v>
      </c>
      <c r="L32">
        <v>47</v>
      </c>
      <c r="M32">
        <v>13</v>
      </c>
      <c r="N32">
        <v>9</v>
      </c>
      <c r="O32">
        <v>3</v>
      </c>
      <c r="P32">
        <v>5</v>
      </c>
      <c r="Q32">
        <v>15</v>
      </c>
      <c r="R32">
        <v>14</v>
      </c>
      <c r="S32" s="3">
        <f aca="true" t="shared" si="8" ref="S32:S39">(L32+N32)/J32</f>
        <v>1.1748251748251748</v>
      </c>
      <c r="T32" s="3">
        <f aca="true" t="shared" si="9" ref="T32:T39">M32/J32*9</f>
        <v>2.454545454545455</v>
      </c>
    </row>
    <row r="33" spans="1:20" ht="13.5">
      <c r="A33" s="1" t="s">
        <v>213</v>
      </c>
      <c r="B33" t="s">
        <v>83</v>
      </c>
      <c r="C33">
        <v>37</v>
      </c>
      <c r="D33" s="3">
        <f t="shared" si="7"/>
        <v>5.259740259740259</v>
      </c>
      <c r="E33">
        <v>2</v>
      </c>
      <c r="F33">
        <v>3</v>
      </c>
      <c r="G33">
        <v>0</v>
      </c>
      <c r="H33">
        <v>3</v>
      </c>
      <c r="I33" s="2">
        <f t="shared" si="6"/>
        <v>0.4</v>
      </c>
      <c r="J33" s="8">
        <v>51.333333333333336</v>
      </c>
      <c r="K33">
        <v>0</v>
      </c>
      <c r="L33">
        <v>59</v>
      </c>
      <c r="M33">
        <v>13</v>
      </c>
      <c r="N33">
        <v>15</v>
      </c>
      <c r="O33">
        <v>2</v>
      </c>
      <c r="P33">
        <v>6</v>
      </c>
      <c r="Q33">
        <v>32</v>
      </c>
      <c r="R33">
        <v>30</v>
      </c>
      <c r="S33" s="3">
        <f t="shared" si="8"/>
        <v>1.4415584415584415</v>
      </c>
      <c r="T33" s="3">
        <f t="shared" si="9"/>
        <v>2.279220779220779</v>
      </c>
    </row>
    <row r="34" spans="1:20" ht="13.5">
      <c r="A34" s="1" t="s">
        <v>189</v>
      </c>
      <c r="B34" t="s">
        <v>87</v>
      </c>
      <c r="C34">
        <v>43</v>
      </c>
      <c r="D34" s="3">
        <f t="shared" si="7"/>
        <v>3</v>
      </c>
      <c r="E34">
        <v>6</v>
      </c>
      <c r="F34">
        <v>4</v>
      </c>
      <c r="G34">
        <v>0</v>
      </c>
      <c r="H34">
        <v>8</v>
      </c>
      <c r="I34" s="2">
        <f t="shared" si="6"/>
        <v>0.6</v>
      </c>
      <c r="J34" s="8">
        <v>63</v>
      </c>
      <c r="K34">
        <v>0</v>
      </c>
      <c r="L34">
        <v>67</v>
      </c>
      <c r="M34">
        <v>15</v>
      </c>
      <c r="N34">
        <v>17</v>
      </c>
      <c r="O34">
        <v>2</v>
      </c>
      <c r="P34">
        <v>6</v>
      </c>
      <c r="Q34">
        <v>22</v>
      </c>
      <c r="R34">
        <v>21</v>
      </c>
      <c r="S34" s="3">
        <f t="shared" si="8"/>
        <v>1.3333333333333333</v>
      </c>
      <c r="T34" s="3">
        <f t="shared" si="9"/>
        <v>2.142857142857143</v>
      </c>
    </row>
    <row r="35" spans="1:20" ht="13.5">
      <c r="A35" s="1" t="s">
        <v>189</v>
      </c>
      <c r="B35" t="s">
        <v>64</v>
      </c>
      <c r="C35">
        <v>35</v>
      </c>
      <c r="D35" s="3">
        <f t="shared" si="7"/>
        <v>2.484662576687116</v>
      </c>
      <c r="E35">
        <v>3</v>
      </c>
      <c r="F35">
        <v>2</v>
      </c>
      <c r="G35">
        <v>0</v>
      </c>
      <c r="H35">
        <v>7</v>
      </c>
      <c r="I35" s="2">
        <f t="shared" si="6"/>
        <v>0.6</v>
      </c>
      <c r="J35" s="8">
        <v>54.333333333333336</v>
      </c>
      <c r="K35">
        <v>0</v>
      </c>
      <c r="L35">
        <v>46</v>
      </c>
      <c r="M35">
        <v>16</v>
      </c>
      <c r="N35">
        <v>16</v>
      </c>
      <c r="O35">
        <v>3</v>
      </c>
      <c r="P35">
        <v>3</v>
      </c>
      <c r="Q35">
        <v>15</v>
      </c>
      <c r="R35">
        <v>15</v>
      </c>
      <c r="S35" s="3">
        <f t="shared" si="8"/>
        <v>1.1411042944785275</v>
      </c>
      <c r="T35" s="3">
        <f t="shared" si="9"/>
        <v>2.6503067484662575</v>
      </c>
    </row>
    <row r="36" spans="1:20" ht="13.5">
      <c r="A36" s="1" t="s">
        <v>190</v>
      </c>
      <c r="B36" t="s">
        <v>46</v>
      </c>
      <c r="C36">
        <v>46</v>
      </c>
      <c r="D36" s="3">
        <f t="shared" si="7"/>
        <v>2.571428571428571</v>
      </c>
      <c r="E36">
        <v>3</v>
      </c>
      <c r="F36">
        <v>2</v>
      </c>
      <c r="G36">
        <v>34</v>
      </c>
      <c r="H36">
        <v>3</v>
      </c>
      <c r="I36" s="2">
        <f t="shared" si="6"/>
        <v>0.6</v>
      </c>
      <c r="J36" s="8">
        <v>63</v>
      </c>
      <c r="K36">
        <v>0</v>
      </c>
      <c r="L36">
        <v>47</v>
      </c>
      <c r="M36">
        <v>36</v>
      </c>
      <c r="N36">
        <v>9</v>
      </c>
      <c r="O36">
        <v>0</v>
      </c>
      <c r="P36">
        <v>7</v>
      </c>
      <c r="Q36">
        <v>18</v>
      </c>
      <c r="R36">
        <v>18</v>
      </c>
      <c r="S36" s="3">
        <f t="shared" si="8"/>
        <v>0.8888888888888888</v>
      </c>
      <c r="T36" s="3">
        <f t="shared" si="9"/>
        <v>5.142857142857142</v>
      </c>
    </row>
    <row r="37" spans="1:20" ht="13.5">
      <c r="A37" s="1" t="s">
        <v>181</v>
      </c>
      <c r="B37" t="s">
        <v>55</v>
      </c>
      <c r="C37">
        <v>8</v>
      </c>
      <c r="D37" s="3">
        <f t="shared" si="7"/>
        <v>3.3973509933774833</v>
      </c>
      <c r="E37">
        <v>2</v>
      </c>
      <c r="F37">
        <v>0</v>
      </c>
      <c r="G37">
        <v>0</v>
      </c>
      <c r="H37">
        <v>0</v>
      </c>
      <c r="I37" s="2">
        <f t="shared" si="6"/>
        <v>1</v>
      </c>
      <c r="J37" s="8">
        <v>50.333333333333336</v>
      </c>
      <c r="K37">
        <v>1</v>
      </c>
      <c r="L37">
        <v>48</v>
      </c>
      <c r="M37">
        <v>29</v>
      </c>
      <c r="N37">
        <v>11</v>
      </c>
      <c r="O37">
        <v>0</v>
      </c>
      <c r="P37">
        <v>4</v>
      </c>
      <c r="Q37">
        <v>19</v>
      </c>
      <c r="R37">
        <v>19</v>
      </c>
      <c r="S37" s="3">
        <f t="shared" si="8"/>
        <v>1.1721854304635762</v>
      </c>
      <c r="T37" s="3">
        <f t="shared" si="9"/>
        <v>5.185430463576158</v>
      </c>
    </row>
    <row r="38" spans="1:20" ht="13.5">
      <c r="A38" s="1" t="s">
        <v>181</v>
      </c>
      <c r="B38" t="s">
        <v>114</v>
      </c>
      <c r="C38">
        <v>22</v>
      </c>
      <c r="D38" s="3">
        <f t="shared" si="7"/>
        <v>5.204819277108434</v>
      </c>
      <c r="E38">
        <v>0</v>
      </c>
      <c r="F38">
        <v>3</v>
      </c>
      <c r="G38">
        <v>1</v>
      </c>
      <c r="H38">
        <v>4</v>
      </c>
      <c r="I38" s="2">
        <f t="shared" si="6"/>
        <v>0</v>
      </c>
      <c r="J38" s="8">
        <v>27.666666666666668</v>
      </c>
      <c r="K38">
        <v>0</v>
      </c>
      <c r="L38">
        <v>26</v>
      </c>
      <c r="M38">
        <v>20</v>
      </c>
      <c r="N38">
        <v>12</v>
      </c>
      <c r="O38">
        <v>3</v>
      </c>
      <c r="P38">
        <v>4</v>
      </c>
      <c r="Q38">
        <v>16</v>
      </c>
      <c r="R38">
        <v>16</v>
      </c>
      <c r="S38" s="3">
        <f t="shared" si="8"/>
        <v>1.3734939759036144</v>
      </c>
      <c r="T38" s="3">
        <f t="shared" si="9"/>
        <v>6.506024096385542</v>
      </c>
    </row>
    <row r="39" spans="1:20" ht="13.5">
      <c r="A39" s="1" t="s">
        <v>181</v>
      </c>
      <c r="B39" t="s">
        <v>80</v>
      </c>
      <c r="C39">
        <v>6</v>
      </c>
      <c r="D39" s="3">
        <f t="shared" si="7"/>
        <v>2.793103448275862</v>
      </c>
      <c r="E39">
        <v>0</v>
      </c>
      <c r="F39">
        <v>0</v>
      </c>
      <c r="G39">
        <v>0</v>
      </c>
      <c r="H39">
        <v>0</v>
      </c>
      <c r="I39" s="2">
        <v>0</v>
      </c>
      <c r="J39" s="8">
        <v>9.666666666666666</v>
      </c>
      <c r="K39">
        <v>0</v>
      </c>
      <c r="L39">
        <v>12</v>
      </c>
      <c r="M39">
        <v>1</v>
      </c>
      <c r="N39">
        <v>1</v>
      </c>
      <c r="O39">
        <v>0</v>
      </c>
      <c r="P39">
        <v>1</v>
      </c>
      <c r="Q39">
        <v>3</v>
      </c>
      <c r="R39">
        <v>3</v>
      </c>
      <c r="S39" s="3">
        <f t="shared" si="8"/>
        <v>1.3448275862068966</v>
      </c>
      <c r="T39" s="3">
        <f t="shared" si="9"/>
        <v>0.9310344827586208</v>
      </c>
    </row>
    <row r="40" spans="1:20" ht="13.5">
      <c r="A40" s="1" t="s">
        <v>181</v>
      </c>
      <c r="B40" t="s">
        <v>126</v>
      </c>
      <c r="C40" s="11" t="s">
        <v>194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</sheetData>
  <mergeCells count="4">
    <mergeCell ref="C18:R18"/>
    <mergeCell ref="C20:R20"/>
    <mergeCell ref="C21:R21"/>
    <mergeCell ref="C40:T40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40"/>
  <sheetViews>
    <sheetView workbookViewId="0" topLeftCell="A1">
      <selection activeCell="C18" sqref="C18:R18"/>
    </sheetView>
  </sheetViews>
  <sheetFormatPr defaultColWidth="9.00390625" defaultRowHeight="13.5"/>
  <cols>
    <col min="1" max="1" width="5.25390625" style="0" bestFit="1" customWidth="1"/>
    <col min="2" max="2" width="21.375" style="0" bestFit="1" customWidth="1"/>
    <col min="3" max="9" width="5.25390625" style="0" bestFit="1" customWidth="1"/>
    <col min="10" max="10" width="8.125" style="0" bestFit="1" customWidth="1"/>
    <col min="11" max="18" width="5.25390625" style="0" bestFit="1" customWidth="1"/>
    <col min="19" max="19" width="5.75390625" style="0" bestFit="1" customWidth="1"/>
    <col min="20" max="20" width="7.125" style="0" bestFit="1" customWidth="1"/>
  </cols>
  <sheetData>
    <row r="1" spans="1:18" ht="13.5">
      <c r="A1" t="s">
        <v>0</v>
      </c>
      <c r="C1" t="s">
        <v>19</v>
      </c>
      <c r="D1" t="s">
        <v>9</v>
      </c>
      <c r="E1" t="s">
        <v>10</v>
      </c>
      <c r="F1" t="s">
        <v>11</v>
      </c>
      <c r="G1" t="s">
        <v>33</v>
      </c>
      <c r="H1" t="s">
        <v>12</v>
      </c>
      <c r="I1" t="s">
        <v>13</v>
      </c>
      <c r="J1" t="s">
        <v>30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31</v>
      </c>
      <c r="Q1" t="s">
        <v>32</v>
      </c>
      <c r="R1" t="s">
        <v>81</v>
      </c>
    </row>
    <row r="2" spans="1:18" ht="13.5">
      <c r="A2">
        <v>1</v>
      </c>
      <c r="B2" t="s">
        <v>50</v>
      </c>
      <c r="C2">
        <v>142</v>
      </c>
      <c r="D2" s="2">
        <f>F2/E2</f>
        <v>0.27348993288590606</v>
      </c>
      <c r="E2">
        <v>596</v>
      </c>
      <c r="F2">
        <v>163</v>
      </c>
      <c r="G2">
        <v>7</v>
      </c>
      <c r="H2">
        <v>41</v>
      </c>
      <c r="I2" s="2">
        <f>(F2+J2)/(E2+J2+M2)</f>
        <v>0.3384146341463415</v>
      </c>
      <c r="J2">
        <v>59</v>
      </c>
      <c r="K2">
        <v>56</v>
      </c>
      <c r="L2">
        <v>0</v>
      </c>
      <c r="M2">
        <v>1</v>
      </c>
      <c r="N2">
        <v>13</v>
      </c>
      <c r="O2">
        <v>1</v>
      </c>
      <c r="P2" s="2">
        <v>0.337</v>
      </c>
      <c r="Q2" s="2">
        <v>0.374</v>
      </c>
      <c r="R2" s="2">
        <f>I2+Q2</f>
        <v>0.7124146341463415</v>
      </c>
    </row>
    <row r="3" spans="1:18" ht="13.5">
      <c r="A3">
        <v>2</v>
      </c>
      <c r="B3" t="s">
        <v>74</v>
      </c>
      <c r="C3">
        <v>142</v>
      </c>
      <c r="D3" s="2">
        <f aca="true" t="shared" si="0" ref="D3:D17">F3/E3</f>
        <v>0.25103734439834025</v>
      </c>
      <c r="E3">
        <v>482</v>
      </c>
      <c r="F3">
        <v>121</v>
      </c>
      <c r="G3">
        <v>2</v>
      </c>
      <c r="H3">
        <v>33</v>
      </c>
      <c r="I3" s="2">
        <f aca="true" t="shared" si="1" ref="I3:I17">(F3+J3)/(E3+J3+M3)</f>
        <v>0.2879684418145957</v>
      </c>
      <c r="J3">
        <v>25</v>
      </c>
      <c r="K3">
        <v>61</v>
      </c>
      <c r="L3">
        <v>10</v>
      </c>
      <c r="M3">
        <v>0</v>
      </c>
      <c r="N3">
        <v>3</v>
      </c>
      <c r="O3">
        <v>7</v>
      </c>
      <c r="P3" s="2">
        <v>0.266</v>
      </c>
      <c r="Q3" s="2">
        <v>0.334</v>
      </c>
      <c r="R3" s="2">
        <f aca="true" t="shared" si="2" ref="R3:R17">I3+Q3</f>
        <v>0.6219684418145957</v>
      </c>
    </row>
    <row r="4" spans="1:18" ht="13.5">
      <c r="A4">
        <v>3</v>
      </c>
      <c r="B4" t="s">
        <v>59</v>
      </c>
      <c r="C4">
        <v>143</v>
      </c>
      <c r="D4" s="2">
        <f t="shared" si="0"/>
        <v>0.26744186046511625</v>
      </c>
      <c r="E4">
        <v>602</v>
      </c>
      <c r="F4">
        <v>161</v>
      </c>
      <c r="G4">
        <v>16</v>
      </c>
      <c r="H4">
        <v>88</v>
      </c>
      <c r="I4" s="2">
        <f t="shared" si="1"/>
        <v>0.2972972972972973</v>
      </c>
      <c r="J4">
        <v>26</v>
      </c>
      <c r="K4">
        <v>83</v>
      </c>
      <c r="L4">
        <v>0</v>
      </c>
      <c r="M4">
        <v>1</v>
      </c>
      <c r="N4">
        <v>2</v>
      </c>
      <c r="O4">
        <v>15</v>
      </c>
      <c r="P4" s="2">
        <v>0.308</v>
      </c>
      <c r="Q4" s="2">
        <v>0.424</v>
      </c>
      <c r="R4" s="2">
        <f t="shared" si="2"/>
        <v>0.7212972972972973</v>
      </c>
    </row>
    <row r="5" spans="1:18" ht="13.5">
      <c r="A5">
        <v>4</v>
      </c>
      <c r="B5" t="s">
        <v>79</v>
      </c>
      <c r="C5">
        <v>143</v>
      </c>
      <c r="D5" s="2">
        <f t="shared" si="0"/>
        <v>0.22297297297297297</v>
      </c>
      <c r="E5">
        <v>592</v>
      </c>
      <c r="F5">
        <v>132</v>
      </c>
      <c r="G5">
        <v>33</v>
      </c>
      <c r="H5">
        <v>77</v>
      </c>
      <c r="I5" s="2">
        <f t="shared" si="1"/>
        <v>0.25</v>
      </c>
      <c r="J5">
        <v>22</v>
      </c>
      <c r="K5">
        <v>96</v>
      </c>
      <c r="L5">
        <v>0</v>
      </c>
      <c r="M5">
        <v>2</v>
      </c>
      <c r="N5">
        <v>1</v>
      </c>
      <c r="O5">
        <v>0</v>
      </c>
      <c r="P5" s="2">
        <v>0.219</v>
      </c>
      <c r="Q5" s="2">
        <v>0.436</v>
      </c>
      <c r="R5" s="2">
        <f t="shared" si="2"/>
        <v>0.6859999999999999</v>
      </c>
    </row>
    <row r="6" spans="1:18" ht="13.5">
      <c r="A6">
        <v>5</v>
      </c>
      <c r="B6" t="s">
        <v>133</v>
      </c>
      <c r="C6">
        <v>143</v>
      </c>
      <c r="D6" s="2">
        <f t="shared" si="0"/>
        <v>0.2354948805460751</v>
      </c>
      <c r="E6">
        <v>586</v>
      </c>
      <c r="F6">
        <v>138</v>
      </c>
      <c r="G6">
        <v>47</v>
      </c>
      <c r="H6">
        <v>101</v>
      </c>
      <c r="I6" s="2">
        <f t="shared" si="1"/>
        <v>0.25041736227045075</v>
      </c>
      <c r="J6">
        <v>12</v>
      </c>
      <c r="K6">
        <v>70</v>
      </c>
      <c r="L6">
        <v>0</v>
      </c>
      <c r="M6">
        <v>1</v>
      </c>
      <c r="N6">
        <v>5</v>
      </c>
      <c r="O6">
        <v>5</v>
      </c>
      <c r="P6" s="2">
        <v>0.265</v>
      </c>
      <c r="Q6" s="2">
        <v>0.512</v>
      </c>
      <c r="R6" s="2">
        <f t="shared" si="2"/>
        <v>0.7624173622704508</v>
      </c>
    </row>
    <row r="7" spans="1:18" ht="13.5">
      <c r="A7">
        <v>6</v>
      </c>
      <c r="B7" t="s">
        <v>1</v>
      </c>
      <c r="C7">
        <v>144</v>
      </c>
      <c r="D7" s="2">
        <f t="shared" si="0"/>
        <v>0.2649350649350649</v>
      </c>
      <c r="E7">
        <v>385</v>
      </c>
      <c r="F7">
        <v>102</v>
      </c>
      <c r="G7">
        <v>0</v>
      </c>
      <c r="H7">
        <v>26</v>
      </c>
      <c r="I7" s="2">
        <f t="shared" si="1"/>
        <v>0.33568075117370894</v>
      </c>
      <c r="J7">
        <v>41</v>
      </c>
      <c r="K7">
        <v>43</v>
      </c>
      <c r="L7">
        <v>6</v>
      </c>
      <c r="M7">
        <v>0</v>
      </c>
      <c r="N7">
        <v>17</v>
      </c>
      <c r="O7">
        <v>2</v>
      </c>
      <c r="P7" s="2">
        <v>0.35</v>
      </c>
      <c r="Q7" s="2">
        <v>0.353</v>
      </c>
      <c r="R7" s="2">
        <f t="shared" si="2"/>
        <v>0.688680751173709</v>
      </c>
    </row>
    <row r="8" spans="1:18" ht="13.5">
      <c r="A8">
        <v>7</v>
      </c>
      <c r="B8" t="s">
        <v>60</v>
      </c>
      <c r="C8">
        <v>144</v>
      </c>
      <c r="D8" s="2">
        <f t="shared" si="0"/>
        <v>0.2268041237113402</v>
      </c>
      <c r="E8">
        <v>388</v>
      </c>
      <c r="F8">
        <v>88</v>
      </c>
      <c r="G8">
        <v>9</v>
      </c>
      <c r="H8">
        <v>36</v>
      </c>
      <c r="I8" s="2">
        <f t="shared" si="1"/>
        <v>0.2753623188405797</v>
      </c>
      <c r="J8">
        <v>26</v>
      </c>
      <c r="K8">
        <v>59</v>
      </c>
      <c r="L8">
        <v>9</v>
      </c>
      <c r="M8">
        <v>0</v>
      </c>
      <c r="N8">
        <v>2</v>
      </c>
      <c r="O8">
        <v>9</v>
      </c>
      <c r="P8" s="2">
        <v>0.23</v>
      </c>
      <c r="Q8" s="2">
        <v>0.345</v>
      </c>
      <c r="R8" s="2">
        <f t="shared" si="2"/>
        <v>0.6203623188405797</v>
      </c>
    </row>
    <row r="9" spans="1:18" ht="13.5">
      <c r="A9">
        <v>8</v>
      </c>
      <c r="B9" t="s">
        <v>48</v>
      </c>
      <c r="C9">
        <v>143</v>
      </c>
      <c r="D9" s="2">
        <f t="shared" si="0"/>
        <v>0.2872340425531915</v>
      </c>
      <c r="E9">
        <v>376</v>
      </c>
      <c r="F9">
        <v>108</v>
      </c>
      <c r="G9">
        <v>3</v>
      </c>
      <c r="H9">
        <v>31</v>
      </c>
      <c r="I9" s="2">
        <f t="shared" si="1"/>
        <v>0.34793187347931875</v>
      </c>
      <c r="J9">
        <v>35</v>
      </c>
      <c r="K9">
        <v>32</v>
      </c>
      <c r="L9">
        <v>0</v>
      </c>
      <c r="M9">
        <v>0</v>
      </c>
      <c r="N9">
        <v>9</v>
      </c>
      <c r="O9">
        <v>8</v>
      </c>
      <c r="P9" s="2">
        <v>0.286</v>
      </c>
      <c r="Q9" s="2">
        <v>0.375</v>
      </c>
      <c r="R9" s="2">
        <f t="shared" si="2"/>
        <v>0.7229318734793188</v>
      </c>
    </row>
    <row r="10" spans="1:18" ht="13.5">
      <c r="A10" s="1">
        <v>9</v>
      </c>
      <c r="B10" t="s">
        <v>115</v>
      </c>
      <c r="C10">
        <v>143</v>
      </c>
      <c r="D10" s="2">
        <f t="shared" si="0"/>
        <v>0.23699421965317918</v>
      </c>
      <c r="E10">
        <v>346</v>
      </c>
      <c r="F10">
        <v>82</v>
      </c>
      <c r="G10">
        <v>8</v>
      </c>
      <c r="H10">
        <v>34</v>
      </c>
      <c r="I10" s="2">
        <f t="shared" si="1"/>
        <v>0.27071823204419887</v>
      </c>
      <c r="J10">
        <v>16</v>
      </c>
      <c r="K10">
        <v>59</v>
      </c>
      <c r="L10">
        <v>0</v>
      </c>
      <c r="M10">
        <v>0</v>
      </c>
      <c r="N10">
        <v>1</v>
      </c>
      <c r="O10">
        <v>3</v>
      </c>
      <c r="P10" s="2">
        <v>0.213</v>
      </c>
      <c r="Q10" s="2">
        <v>0.25</v>
      </c>
      <c r="R10" s="2">
        <f t="shared" si="2"/>
        <v>0.5207182320441989</v>
      </c>
    </row>
    <row r="11" spans="1:18" ht="13.5">
      <c r="A11" s="1" t="s">
        <v>5</v>
      </c>
      <c r="B11" t="s">
        <v>66</v>
      </c>
      <c r="C11">
        <v>60</v>
      </c>
      <c r="D11" s="2">
        <f t="shared" si="0"/>
        <v>0.16363636363636364</v>
      </c>
      <c r="E11">
        <v>55</v>
      </c>
      <c r="F11">
        <v>9</v>
      </c>
      <c r="G11">
        <v>1</v>
      </c>
      <c r="H11">
        <v>8</v>
      </c>
      <c r="I11" s="2">
        <f t="shared" si="1"/>
        <v>0.19298245614035087</v>
      </c>
      <c r="J11">
        <v>2</v>
      </c>
      <c r="K11">
        <v>6</v>
      </c>
      <c r="L11">
        <v>1</v>
      </c>
      <c r="M11">
        <v>0</v>
      </c>
      <c r="N11">
        <v>0</v>
      </c>
      <c r="O11">
        <v>0</v>
      </c>
      <c r="P11" s="2">
        <v>0.285</v>
      </c>
      <c r="Q11" s="2">
        <v>0.255</v>
      </c>
      <c r="R11" s="2">
        <f t="shared" si="2"/>
        <v>0.44798245614035087</v>
      </c>
    </row>
    <row r="12" spans="1:18" ht="13.5">
      <c r="A12" s="1" t="s">
        <v>5</v>
      </c>
      <c r="B12" t="s">
        <v>3</v>
      </c>
      <c r="C12">
        <v>129</v>
      </c>
      <c r="D12" s="2">
        <f t="shared" si="0"/>
        <v>0.21875</v>
      </c>
      <c r="E12">
        <v>128</v>
      </c>
      <c r="F12">
        <v>28</v>
      </c>
      <c r="G12">
        <v>2</v>
      </c>
      <c r="H12">
        <v>12</v>
      </c>
      <c r="I12" s="2">
        <f t="shared" si="1"/>
        <v>0.24812030075187969</v>
      </c>
      <c r="J12">
        <v>5</v>
      </c>
      <c r="K12">
        <v>16</v>
      </c>
      <c r="L12">
        <v>0</v>
      </c>
      <c r="M12">
        <v>0</v>
      </c>
      <c r="N12">
        <v>0</v>
      </c>
      <c r="O12">
        <v>0</v>
      </c>
      <c r="P12" s="2">
        <v>0.212</v>
      </c>
      <c r="Q12" s="2">
        <v>0.297</v>
      </c>
      <c r="R12" s="2">
        <f t="shared" si="2"/>
        <v>0.5451203007518797</v>
      </c>
    </row>
    <row r="13" spans="1:18" ht="13.5">
      <c r="A13" s="1" t="s">
        <v>5</v>
      </c>
      <c r="B13" t="s">
        <v>61</v>
      </c>
      <c r="C13">
        <v>59</v>
      </c>
      <c r="D13" s="2">
        <f t="shared" si="0"/>
        <v>0.22388059701492538</v>
      </c>
      <c r="E13">
        <v>67</v>
      </c>
      <c r="F13">
        <v>15</v>
      </c>
      <c r="G13">
        <v>0</v>
      </c>
      <c r="H13">
        <v>5</v>
      </c>
      <c r="I13" s="2">
        <f t="shared" si="1"/>
        <v>0.2463768115942029</v>
      </c>
      <c r="J13">
        <v>2</v>
      </c>
      <c r="K13">
        <v>7</v>
      </c>
      <c r="L13">
        <v>2</v>
      </c>
      <c r="M13">
        <v>0</v>
      </c>
      <c r="N13">
        <v>1</v>
      </c>
      <c r="O13">
        <v>0</v>
      </c>
      <c r="P13" s="2">
        <v>0.267</v>
      </c>
      <c r="Q13" s="2">
        <v>0.284</v>
      </c>
      <c r="R13" s="2">
        <f t="shared" si="2"/>
        <v>0.5303768115942029</v>
      </c>
    </row>
    <row r="14" spans="1:18" ht="13.5">
      <c r="A14" s="1" t="s">
        <v>5</v>
      </c>
      <c r="B14" t="s">
        <v>54</v>
      </c>
      <c r="C14">
        <v>81</v>
      </c>
      <c r="D14" s="2">
        <f t="shared" si="0"/>
        <v>0.27631578947368424</v>
      </c>
      <c r="E14">
        <v>76</v>
      </c>
      <c r="F14">
        <v>21</v>
      </c>
      <c r="G14">
        <v>1</v>
      </c>
      <c r="H14">
        <v>8</v>
      </c>
      <c r="I14" s="2">
        <f t="shared" si="1"/>
        <v>0.3125</v>
      </c>
      <c r="J14">
        <v>4</v>
      </c>
      <c r="K14">
        <v>7</v>
      </c>
      <c r="L14">
        <v>3</v>
      </c>
      <c r="M14">
        <v>0</v>
      </c>
      <c r="N14">
        <v>1</v>
      </c>
      <c r="O14">
        <v>2</v>
      </c>
      <c r="P14" s="2">
        <v>0.467</v>
      </c>
      <c r="Q14" s="2">
        <v>0.342</v>
      </c>
      <c r="R14" s="2">
        <f t="shared" si="2"/>
        <v>0.6545000000000001</v>
      </c>
    </row>
    <row r="15" spans="1:18" ht="13.5">
      <c r="A15" s="1" t="s">
        <v>5</v>
      </c>
      <c r="B15" t="s">
        <v>8</v>
      </c>
      <c r="C15">
        <v>98</v>
      </c>
      <c r="D15" s="2">
        <f t="shared" si="0"/>
        <v>0.19540229885057472</v>
      </c>
      <c r="E15">
        <v>87</v>
      </c>
      <c r="F15">
        <v>17</v>
      </c>
      <c r="G15">
        <v>0</v>
      </c>
      <c r="H15">
        <v>7</v>
      </c>
      <c r="I15" s="2">
        <f t="shared" si="1"/>
        <v>0.23076923076923078</v>
      </c>
      <c r="J15">
        <v>4</v>
      </c>
      <c r="K15">
        <v>6</v>
      </c>
      <c r="L15">
        <v>1</v>
      </c>
      <c r="M15">
        <v>0</v>
      </c>
      <c r="N15">
        <v>1</v>
      </c>
      <c r="O15">
        <v>4</v>
      </c>
      <c r="P15" s="2">
        <v>0.316</v>
      </c>
      <c r="Q15" s="2">
        <v>0.241</v>
      </c>
      <c r="R15" s="2">
        <f t="shared" si="2"/>
        <v>0.4717692307692308</v>
      </c>
    </row>
    <row r="16" spans="1:18" ht="13.5">
      <c r="A16" s="1" t="s">
        <v>5</v>
      </c>
      <c r="B16" t="s">
        <v>51</v>
      </c>
      <c r="C16">
        <v>98</v>
      </c>
      <c r="D16" s="2">
        <f t="shared" si="0"/>
        <v>0.3055555555555556</v>
      </c>
      <c r="E16">
        <v>72</v>
      </c>
      <c r="F16">
        <v>22</v>
      </c>
      <c r="G16">
        <v>3</v>
      </c>
      <c r="H16">
        <v>13</v>
      </c>
      <c r="I16" s="2">
        <f t="shared" si="1"/>
        <v>0.32</v>
      </c>
      <c r="J16">
        <v>2</v>
      </c>
      <c r="K16">
        <v>15</v>
      </c>
      <c r="L16">
        <v>3</v>
      </c>
      <c r="M16">
        <v>1</v>
      </c>
      <c r="N16">
        <v>0</v>
      </c>
      <c r="O16">
        <v>1</v>
      </c>
      <c r="P16" s="2">
        <v>0.25</v>
      </c>
      <c r="Q16" s="2">
        <v>0.486</v>
      </c>
      <c r="R16" s="2">
        <f t="shared" si="2"/>
        <v>0.806</v>
      </c>
    </row>
    <row r="17" spans="1:18" ht="13.5">
      <c r="A17" s="1" t="s">
        <v>5</v>
      </c>
      <c r="B17" t="s">
        <v>2</v>
      </c>
      <c r="C17">
        <v>120</v>
      </c>
      <c r="D17" s="2">
        <f t="shared" si="0"/>
        <v>0.25149700598802394</v>
      </c>
      <c r="E17">
        <v>167</v>
      </c>
      <c r="F17">
        <v>42</v>
      </c>
      <c r="G17">
        <v>3</v>
      </c>
      <c r="H17">
        <v>11</v>
      </c>
      <c r="I17" s="2">
        <f t="shared" si="1"/>
        <v>0.26744186046511625</v>
      </c>
      <c r="J17">
        <v>4</v>
      </c>
      <c r="K17">
        <v>14</v>
      </c>
      <c r="L17">
        <v>0</v>
      </c>
      <c r="M17">
        <v>1</v>
      </c>
      <c r="N17">
        <v>3</v>
      </c>
      <c r="O17">
        <v>1</v>
      </c>
      <c r="P17" s="2">
        <v>0.161</v>
      </c>
      <c r="Q17" s="2">
        <v>0.329</v>
      </c>
      <c r="R17" s="2">
        <f t="shared" si="2"/>
        <v>0.5964418604651163</v>
      </c>
    </row>
    <row r="18" spans="1:18" ht="13.5">
      <c r="A18" s="1" t="s">
        <v>181</v>
      </c>
      <c r="B18" t="s">
        <v>127</v>
      </c>
      <c r="C18" s="11" t="s">
        <v>195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13.5">
      <c r="A19" s="1" t="s">
        <v>181</v>
      </c>
      <c r="B19" t="s">
        <v>6</v>
      </c>
      <c r="C19" s="11" t="s">
        <v>195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ht="13.5">
      <c r="A20" s="1" t="s">
        <v>181</v>
      </c>
      <c r="B20" t="s">
        <v>68</v>
      </c>
      <c r="C20">
        <v>28</v>
      </c>
      <c r="D20" s="2">
        <f>F20/E20</f>
        <v>0.2413793103448276</v>
      </c>
      <c r="E20">
        <v>29</v>
      </c>
      <c r="F20">
        <v>7</v>
      </c>
      <c r="G20">
        <v>0</v>
      </c>
      <c r="H20">
        <v>2</v>
      </c>
      <c r="I20" s="2">
        <f>(F20+J20)/(E20+J20+M20)</f>
        <v>0.3125</v>
      </c>
      <c r="J20">
        <v>3</v>
      </c>
      <c r="K20">
        <v>9</v>
      </c>
      <c r="L20">
        <v>0</v>
      </c>
      <c r="M20">
        <v>0</v>
      </c>
      <c r="N20">
        <v>1</v>
      </c>
      <c r="O20">
        <v>0</v>
      </c>
      <c r="P20" s="2">
        <v>0</v>
      </c>
      <c r="Q20" s="2">
        <v>0.31</v>
      </c>
      <c r="R20" s="2">
        <f>I20+Q20</f>
        <v>0.6225</v>
      </c>
    </row>
    <row r="21" spans="1:18" ht="13.5">
      <c r="A21" s="1" t="s">
        <v>181</v>
      </c>
      <c r="B21" t="s">
        <v>185</v>
      </c>
      <c r="C21" s="11" t="s">
        <v>195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4" spans="1:20" ht="13.5">
      <c r="A24" s="1" t="s">
        <v>21</v>
      </c>
      <c r="C24" t="s">
        <v>19</v>
      </c>
      <c r="D24" t="s">
        <v>34</v>
      </c>
      <c r="E24" t="s">
        <v>22</v>
      </c>
      <c r="F24" t="s">
        <v>23</v>
      </c>
      <c r="G24" t="s">
        <v>24</v>
      </c>
      <c r="H24" t="s">
        <v>25</v>
      </c>
      <c r="I24" t="s">
        <v>26</v>
      </c>
      <c r="J24" t="s">
        <v>27</v>
      </c>
      <c r="K24" t="s">
        <v>28</v>
      </c>
      <c r="L24" t="s">
        <v>29</v>
      </c>
      <c r="M24" t="s">
        <v>36</v>
      </c>
      <c r="N24" t="s">
        <v>35</v>
      </c>
      <c r="O24" t="s">
        <v>37</v>
      </c>
      <c r="P24" t="s">
        <v>38</v>
      </c>
      <c r="Q24" t="s">
        <v>39</v>
      </c>
      <c r="R24" t="s">
        <v>40</v>
      </c>
      <c r="S24" t="s">
        <v>120</v>
      </c>
      <c r="T24" t="s">
        <v>124</v>
      </c>
    </row>
    <row r="25" spans="1:20" ht="13.5">
      <c r="A25" s="1" t="s">
        <v>186</v>
      </c>
      <c r="B25" t="s">
        <v>56</v>
      </c>
      <c r="C25">
        <v>28</v>
      </c>
      <c r="D25" s="3">
        <f aca="true" t="shared" si="3" ref="D25:D37">R25/J25*9</f>
        <v>4.978308026030369</v>
      </c>
      <c r="E25">
        <v>7</v>
      </c>
      <c r="F25">
        <v>14</v>
      </c>
      <c r="G25">
        <v>0</v>
      </c>
      <c r="H25">
        <v>0</v>
      </c>
      <c r="I25" s="2">
        <f>E25/(E25+F25)</f>
        <v>0.3333333333333333</v>
      </c>
      <c r="J25" s="8">
        <v>153.66666666666666</v>
      </c>
      <c r="K25">
        <v>1</v>
      </c>
      <c r="L25">
        <v>176</v>
      </c>
      <c r="M25">
        <v>115</v>
      </c>
      <c r="N25">
        <v>33</v>
      </c>
      <c r="O25">
        <v>5</v>
      </c>
      <c r="P25">
        <v>19</v>
      </c>
      <c r="Q25">
        <v>88</v>
      </c>
      <c r="R25">
        <v>85</v>
      </c>
      <c r="S25" s="3">
        <f aca="true" t="shared" si="4" ref="S25:S37">(L25+N25)/J25</f>
        <v>1.3600867678958786</v>
      </c>
      <c r="T25" s="3">
        <f aca="true" t="shared" si="5" ref="T25:T37">M25/J25*9</f>
        <v>6.735357917570499</v>
      </c>
    </row>
    <row r="26" spans="1:20" ht="13.5">
      <c r="A26" s="1" t="s">
        <v>186</v>
      </c>
      <c r="B26" t="s">
        <v>55</v>
      </c>
      <c r="C26">
        <v>28</v>
      </c>
      <c r="D26" s="3">
        <f t="shared" si="3"/>
        <v>4.179226069246436</v>
      </c>
      <c r="E26">
        <v>11</v>
      </c>
      <c r="F26">
        <v>11</v>
      </c>
      <c r="G26">
        <v>0</v>
      </c>
      <c r="H26">
        <v>0</v>
      </c>
      <c r="I26" s="2">
        <f aca="true" t="shared" si="6" ref="I26:I37">E26/(E26+F26)</f>
        <v>0.5</v>
      </c>
      <c r="J26" s="8">
        <v>163.66666666666666</v>
      </c>
      <c r="K26">
        <v>1</v>
      </c>
      <c r="L26">
        <v>161</v>
      </c>
      <c r="M26">
        <v>123</v>
      </c>
      <c r="N26">
        <v>50</v>
      </c>
      <c r="O26">
        <v>4</v>
      </c>
      <c r="P26">
        <v>16</v>
      </c>
      <c r="Q26">
        <v>76</v>
      </c>
      <c r="R26">
        <v>76</v>
      </c>
      <c r="S26" s="3">
        <f t="shared" si="4"/>
        <v>1.289205702647658</v>
      </c>
      <c r="T26" s="3">
        <f t="shared" si="5"/>
        <v>6.763747454175153</v>
      </c>
    </row>
    <row r="27" spans="1:20" ht="13.5">
      <c r="A27" s="1" t="s">
        <v>186</v>
      </c>
      <c r="B27" t="s">
        <v>41</v>
      </c>
      <c r="C27">
        <v>28</v>
      </c>
      <c r="D27" s="3">
        <f t="shared" si="3"/>
        <v>4.797520661157025</v>
      </c>
      <c r="E27">
        <v>5</v>
      </c>
      <c r="F27">
        <v>15</v>
      </c>
      <c r="G27">
        <v>0</v>
      </c>
      <c r="H27">
        <v>0</v>
      </c>
      <c r="I27" s="2">
        <f t="shared" si="6"/>
        <v>0.25</v>
      </c>
      <c r="J27" s="8">
        <v>161.33333333333334</v>
      </c>
      <c r="K27">
        <v>1</v>
      </c>
      <c r="L27">
        <v>159</v>
      </c>
      <c r="M27">
        <v>108</v>
      </c>
      <c r="N27">
        <v>60</v>
      </c>
      <c r="O27">
        <v>6</v>
      </c>
      <c r="P27">
        <v>16</v>
      </c>
      <c r="Q27">
        <v>88</v>
      </c>
      <c r="R27">
        <v>86</v>
      </c>
      <c r="S27" s="3">
        <f t="shared" si="4"/>
        <v>1.3574380165289255</v>
      </c>
      <c r="T27" s="3">
        <f t="shared" si="5"/>
        <v>6.024793388429752</v>
      </c>
    </row>
    <row r="28" spans="1:20" ht="13.5">
      <c r="A28" s="1" t="s">
        <v>186</v>
      </c>
      <c r="B28" t="s">
        <v>63</v>
      </c>
      <c r="C28">
        <v>27</v>
      </c>
      <c r="D28" s="3">
        <f t="shared" si="3"/>
        <v>3.9898785425101218</v>
      </c>
      <c r="E28">
        <v>11</v>
      </c>
      <c r="F28">
        <v>8</v>
      </c>
      <c r="G28">
        <v>0</v>
      </c>
      <c r="H28">
        <v>0</v>
      </c>
      <c r="I28" s="2">
        <f t="shared" si="6"/>
        <v>0.5789473684210527</v>
      </c>
      <c r="J28" s="8">
        <v>164.66666666666666</v>
      </c>
      <c r="K28">
        <v>3</v>
      </c>
      <c r="L28">
        <v>160</v>
      </c>
      <c r="M28">
        <v>50</v>
      </c>
      <c r="N28">
        <v>41</v>
      </c>
      <c r="O28">
        <v>6</v>
      </c>
      <c r="P28">
        <v>13</v>
      </c>
      <c r="Q28">
        <v>76</v>
      </c>
      <c r="R28">
        <v>73</v>
      </c>
      <c r="S28" s="3">
        <f t="shared" si="4"/>
        <v>1.2206477732793524</v>
      </c>
      <c r="T28" s="3">
        <f t="shared" si="5"/>
        <v>2.732793522267207</v>
      </c>
    </row>
    <row r="29" spans="1:20" ht="13.5">
      <c r="A29" s="1" t="s">
        <v>186</v>
      </c>
      <c r="B29" t="s">
        <v>57</v>
      </c>
      <c r="C29">
        <v>22</v>
      </c>
      <c r="D29" s="3">
        <f t="shared" si="3"/>
        <v>3.429561200923787</v>
      </c>
      <c r="E29">
        <v>10</v>
      </c>
      <c r="F29">
        <v>5</v>
      </c>
      <c r="G29">
        <v>0</v>
      </c>
      <c r="H29">
        <v>0</v>
      </c>
      <c r="I29" s="2">
        <f t="shared" si="6"/>
        <v>0.6666666666666666</v>
      </c>
      <c r="J29" s="8">
        <v>144.33333333333334</v>
      </c>
      <c r="K29">
        <v>3</v>
      </c>
      <c r="L29">
        <v>142</v>
      </c>
      <c r="M29">
        <v>44</v>
      </c>
      <c r="N29">
        <v>17</v>
      </c>
      <c r="O29">
        <v>1</v>
      </c>
      <c r="P29">
        <v>9</v>
      </c>
      <c r="Q29">
        <v>57</v>
      </c>
      <c r="R29">
        <v>55</v>
      </c>
      <c r="S29" s="3">
        <f t="shared" si="4"/>
        <v>1.1016166281755195</v>
      </c>
      <c r="T29" s="3">
        <f t="shared" si="5"/>
        <v>2.74364896073903</v>
      </c>
    </row>
    <row r="30" spans="1:20" ht="13.5">
      <c r="A30" s="1" t="s">
        <v>196</v>
      </c>
      <c r="B30" t="s">
        <v>151</v>
      </c>
      <c r="C30">
        <v>17</v>
      </c>
      <c r="D30" s="3">
        <f t="shared" si="3"/>
        <v>3.4662162162162162</v>
      </c>
      <c r="E30">
        <v>2</v>
      </c>
      <c r="F30">
        <v>3</v>
      </c>
      <c r="G30">
        <v>0</v>
      </c>
      <c r="H30">
        <v>0</v>
      </c>
      <c r="I30" s="2">
        <f t="shared" si="6"/>
        <v>0.4</v>
      </c>
      <c r="J30" s="8">
        <v>98.66666666666667</v>
      </c>
      <c r="K30">
        <v>0</v>
      </c>
      <c r="L30">
        <v>89</v>
      </c>
      <c r="M30">
        <v>21</v>
      </c>
      <c r="N30">
        <v>22</v>
      </c>
      <c r="O30">
        <v>2</v>
      </c>
      <c r="P30">
        <v>12</v>
      </c>
      <c r="Q30">
        <v>39</v>
      </c>
      <c r="R30">
        <v>38</v>
      </c>
      <c r="S30" s="3">
        <f t="shared" si="4"/>
        <v>1.125</v>
      </c>
      <c r="T30" s="3">
        <f t="shared" si="5"/>
        <v>1.9155405405405403</v>
      </c>
    </row>
    <row r="31" spans="1:20" ht="13.5">
      <c r="A31" s="1" t="s">
        <v>187</v>
      </c>
      <c r="B31" t="s">
        <v>114</v>
      </c>
      <c r="C31">
        <v>46</v>
      </c>
      <c r="D31" s="3">
        <f t="shared" si="3"/>
        <v>3.8028169014084505</v>
      </c>
      <c r="E31">
        <v>5</v>
      </c>
      <c r="F31">
        <v>3</v>
      </c>
      <c r="G31">
        <v>0</v>
      </c>
      <c r="H31">
        <v>8</v>
      </c>
      <c r="I31" s="2">
        <f t="shared" si="6"/>
        <v>0.625</v>
      </c>
      <c r="J31" s="8">
        <v>71</v>
      </c>
      <c r="K31">
        <v>0</v>
      </c>
      <c r="L31">
        <v>70</v>
      </c>
      <c r="M31">
        <v>39</v>
      </c>
      <c r="N31">
        <v>22</v>
      </c>
      <c r="O31">
        <v>3</v>
      </c>
      <c r="P31">
        <v>7</v>
      </c>
      <c r="Q31">
        <v>30</v>
      </c>
      <c r="R31">
        <v>30</v>
      </c>
      <c r="S31" s="3">
        <f t="shared" si="4"/>
        <v>1.295774647887324</v>
      </c>
      <c r="T31" s="3">
        <f t="shared" si="5"/>
        <v>4.943661971830986</v>
      </c>
    </row>
    <row r="32" spans="1:20" ht="13.5">
      <c r="A32" s="1" t="s">
        <v>187</v>
      </c>
      <c r="B32" t="s">
        <v>86</v>
      </c>
      <c r="C32">
        <v>22</v>
      </c>
      <c r="D32" s="3">
        <f t="shared" si="3"/>
        <v>5.25</v>
      </c>
      <c r="E32">
        <v>1</v>
      </c>
      <c r="F32">
        <v>0</v>
      </c>
      <c r="G32">
        <v>0</v>
      </c>
      <c r="H32">
        <v>1</v>
      </c>
      <c r="I32" s="2">
        <f t="shared" si="6"/>
        <v>1</v>
      </c>
      <c r="J32" s="8">
        <v>36</v>
      </c>
      <c r="K32">
        <v>0</v>
      </c>
      <c r="L32">
        <v>38</v>
      </c>
      <c r="M32">
        <v>13</v>
      </c>
      <c r="N32">
        <v>7</v>
      </c>
      <c r="O32">
        <v>2</v>
      </c>
      <c r="P32">
        <v>3</v>
      </c>
      <c r="Q32">
        <v>22</v>
      </c>
      <c r="R32">
        <v>21</v>
      </c>
      <c r="S32" s="3">
        <f t="shared" si="4"/>
        <v>1.25</v>
      </c>
      <c r="T32" s="3">
        <f t="shared" si="5"/>
        <v>3.25</v>
      </c>
    </row>
    <row r="33" spans="1:20" ht="13.5">
      <c r="A33" s="1" t="s">
        <v>187</v>
      </c>
      <c r="B33" t="s">
        <v>77</v>
      </c>
      <c r="C33">
        <v>14</v>
      </c>
      <c r="D33" s="3">
        <f t="shared" si="3"/>
        <v>4.3392857142857135</v>
      </c>
      <c r="E33">
        <v>2</v>
      </c>
      <c r="F33">
        <v>1</v>
      </c>
      <c r="G33">
        <v>0</v>
      </c>
      <c r="H33">
        <v>0</v>
      </c>
      <c r="I33" s="2">
        <f t="shared" si="6"/>
        <v>0.6666666666666666</v>
      </c>
      <c r="J33" s="8">
        <v>18.666666666666668</v>
      </c>
      <c r="K33">
        <v>0</v>
      </c>
      <c r="L33">
        <v>21</v>
      </c>
      <c r="M33">
        <v>4</v>
      </c>
      <c r="N33">
        <v>8</v>
      </c>
      <c r="O33">
        <v>0</v>
      </c>
      <c r="P33">
        <v>3</v>
      </c>
      <c r="Q33">
        <v>10</v>
      </c>
      <c r="R33">
        <v>9</v>
      </c>
      <c r="S33" s="3">
        <f t="shared" si="4"/>
        <v>1.5535714285714284</v>
      </c>
      <c r="T33" s="3">
        <f t="shared" si="5"/>
        <v>1.9285714285714284</v>
      </c>
    </row>
    <row r="34" spans="1:20" ht="13.5">
      <c r="A34" s="1" t="s">
        <v>189</v>
      </c>
      <c r="B34" t="s">
        <v>76</v>
      </c>
      <c r="C34">
        <v>31</v>
      </c>
      <c r="D34" s="3">
        <f t="shared" si="3"/>
        <v>4.141104294478527</v>
      </c>
      <c r="E34">
        <v>3</v>
      </c>
      <c r="F34">
        <v>3</v>
      </c>
      <c r="G34">
        <v>1</v>
      </c>
      <c r="H34">
        <v>4</v>
      </c>
      <c r="I34" s="2">
        <f t="shared" si="6"/>
        <v>0.5</v>
      </c>
      <c r="J34" s="8">
        <v>54.333333333333336</v>
      </c>
      <c r="K34">
        <v>0</v>
      </c>
      <c r="L34">
        <v>60</v>
      </c>
      <c r="M34">
        <v>11</v>
      </c>
      <c r="N34">
        <v>8</v>
      </c>
      <c r="O34">
        <v>2</v>
      </c>
      <c r="P34">
        <v>6</v>
      </c>
      <c r="Q34">
        <v>26</v>
      </c>
      <c r="R34">
        <v>25</v>
      </c>
      <c r="S34" s="3">
        <f t="shared" si="4"/>
        <v>1.2515337423312882</v>
      </c>
      <c r="T34" s="3">
        <f t="shared" si="5"/>
        <v>1.822085889570552</v>
      </c>
    </row>
    <row r="35" spans="1:20" ht="13.5">
      <c r="A35" s="1" t="s">
        <v>189</v>
      </c>
      <c r="B35" t="s">
        <v>64</v>
      </c>
      <c r="C35">
        <v>44</v>
      </c>
      <c r="D35" s="3">
        <f t="shared" si="3"/>
        <v>4.426229508196721</v>
      </c>
      <c r="E35">
        <v>4</v>
      </c>
      <c r="F35">
        <v>3</v>
      </c>
      <c r="G35">
        <v>0</v>
      </c>
      <c r="H35">
        <v>5</v>
      </c>
      <c r="I35" s="2">
        <f t="shared" si="6"/>
        <v>0.5714285714285714</v>
      </c>
      <c r="J35" s="8">
        <v>61</v>
      </c>
      <c r="K35">
        <v>0</v>
      </c>
      <c r="L35">
        <v>70</v>
      </c>
      <c r="M35">
        <v>24</v>
      </c>
      <c r="N35">
        <v>15</v>
      </c>
      <c r="O35">
        <v>1</v>
      </c>
      <c r="P35">
        <v>7</v>
      </c>
      <c r="Q35">
        <v>31</v>
      </c>
      <c r="R35">
        <v>30</v>
      </c>
      <c r="S35" s="3">
        <f t="shared" si="4"/>
        <v>1.3934426229508197</v>
      </c>
      <c r="T35" s="3">
        <f t="shared" si="5"/>
        <v>3.540983606557377</v>
      </c>
    </row>
    <row r="36" spans="1:20" ht="13.5">
      <c r="A36" s="1" t="s">
        <v>190</v>
      </c>
      <c r="B36" t="s">
        <v>58</v>
      </c>
      <c r="C36">
        <v>50</v>
      </c>
      <c r="D36" s="3">
        <f t="shared" si="3"/>
        <v>2.535211267605634</v>
      </c>
      <c r="E36">
        <v>1</v>
      </c>
      <c r="F36">
        <v>3</v>
      </c>
      <c r="G36">
        <v>39</v>
      </c>
      <c r="H36">
        <v>2</v>
      </c>
      <c r="I36" s="2">
        <f t="shared" si="6"/>
        <v>0.25</v>
      </c>
      <c r="J36" s="8">
        <v>71</v>
      </c>
      <c r="K36">
        <v>0</v>
      </c>
      <c r="L36">
        <v>54</v>
      </c>
      <c r="M36">
        <v>46</v>
      </c>
      <c r="N36">
        <v>8</v>
      </c>
      <c r="O36">
        <v>0</v>
      </c>
      <c r="P36">
        <v>8</v>
      </c>
      <c r="Q36">
        <v>21</v>
      </c>
      <c r="R36">
        <v>20</v>
      </c>
      <c r="S36" s="3">
        <f t="shared" si="4"/>
        <v>0.8732394366197183</v>
      </c>
      <c r="T36" s="3">
        <f t="shared" si="5"/>
        <v>5.830985915492958</v>
      </c>
    </row>
    <row r="37" spans="1:20" ht="13.5">
      <c r="A37" s="1" t="s">
        <v>181</v>
      </c>
      <c r="B37" t="s">
        <v>72</v>
      </c>
      <c r="C37">
        <v>5</v>
      </c>
      <c r="D37" s="3">
        <f t="shared" si="3"/>
        <v>4.939024390243903</v>
      </c>
      <c r="E37">
        <v>2</v>
      </c>
      <c r="F37">
        <v>2</v>
      </c>
      <c r="G37">
        <v>0</v>
      </c>
      <c r="H37">
        <v>0</v>
      </c>
      <c r="I37" s="2">
        <f t="shared" si="6"/>
        <v>0.5</v>
      </c>
      <c r="J37" s="8">
        <v>27.333333333333332</v>
      </c>
      <c r="K37">
        <v>0</v>
      </c>
      <c r="L37">
        <v>34</v>
      </c>
      <c r="M37">
        <v>8</v>
      </c>
      <c r="N37">
        <v>2</v>
      </c>
      <c r="O37">
        <v>0</v>
      </c>
      <c r="P37">
        <v>4</v>
      </c>
      <c r="Q37">
        <v>15</v>
      </c>
      <c r="R37">
        <v>15</v>
      </c>
      <c r="S37" s="3">
        <f t="shared" si="4"/>
        <v>1.3170731707317074</v>
      </c>
      <c r="T37" s="3">
        <f t="shared" si="5"/>
        <v>2.634146341463415</v>
      </c>
    </row>
    <row r="38" spans="1:20" ht="13.5">
      <c r="A38" s="1" t="s">
        <v>181</v>
      </c>
      <c r="B38" t="s">
        <v>85</v>
      </c>
      <c r="C38">
        <v>26</v>
      </c>
      <c r="D38" s="3">
        <f>R38/J38*9</f>
        <v>3.6160714285714284</v>
      </c>
      <c r="E38">
        <v>2</v>
      </c>
      <c r="F38">
        <v>3</v>
      </c>
      <c r="G38">
        <v>0</v>
      </c>
      <c r="H38">
        <v>6</v>
      </c>
      <c r="I38" s="2">
        <f>E38/(E38+F38)</f>
        <v>0.4</v>
      </c>
      <c r="J38" s="8">
        <v>37.333333333333336</v>
      </c>
      <c r="K38">
        <v>0</v>
      </c>
      <c r="L38">
        <v>46</v>
      </c>
      <c r="M38">
        <v>17</v>
      </c>
      <c r="N38">
        <v>11</v>
      </c>
      <c r="O38">
        <v>0</v>
      </c>
      <c r="P38">
        <v>2</v>
      </c>
      <c r="Q38">
        <v>15</v>
      </c>
      <c r="R38">
        <v>15</v>
      </c>
      <c r="S38" s="3">
        <f>(L38+N38)/J38</f>
        <v>1.5267857142857142</v>
      </c>
      <c r="T38" s="3">
        <f>M38/J38*9</f>
        <v>4.098214285714286</v>
      </c>
    </row>
    <row r="39" spans="1:20" ht="13.5">
      <c r="A39" s="1" t="s">
        <v>181</v>
      </c>
      <c r="B39" t="s">
        <v>136</v>
      </c>
      <c r="C39">
        <v>12</v>
      </c>
      <c r="D39" s="3">
        <f>R39/J39*9</f>
        <v>4.673076923076923</v>
      </c>
      <c r="E39">
        <v>0</v>
      </c>
      <c r="F39">
        <v>1</v>
      </c>
      <c r="G39">
        <v>1</v>
      </c>
      <c r="H39">
        <v>1</v>
      </c>
      <c r="I39" s="2">
        <f>E39/(E39+F39)</f>
        <v>0</v>
      </c>
      <c r="J39" s="8">
        <v>17.333333333333332</v>
      </c>
      <c r="K39">
        <v>0</v>
      </c>
      <c r="L39">
        <v>22</v>
      </c>
      <c r="M39">
        <v>3</v>
      </c>
      <c r="N39">
        <v>6</v>
      </c>
      <c r="O39">
        <v>0</v>
      </c>
      <c r="P39">
        <v>0</v>
      </c>
      <c r="Q39">
        <v>9</v>
      </c>
      <c r="R39">
        <v>9</v>
      </c>
      <c r="S39" s="3">
        <f>(L39+N39)/J39</f>
        <v>1.6153846153846154</v>
      </c>
      <c r="T39" s="3">
        <f>M39/J39*9</f>
        <v>1.557692307692308</v>
      </c>
    </row>
    <row r="40" spans="1:20" ht="13.5">
      <c r="A40" s="1" t="s">
        <v>181</v>
      </c>
      <c r="B40" t="s">
        <v>83</v>
      </c>
      <c r="C40">
        <v>3</v>
      </c>
      <c r="D40" s="3">
        <f>R40/J40*9</f>
        <v>2.25</v>
      </c>
      <c r="E40">
        <v>0</v>
      </c>
      <c r="F40">
        <v>0</v>
      </c>
      <c r="G40">
        <v>0</v>
      </c>
      <c r="H40">
        <v>0</v>
      </c>
      <c r="I40" s="2">
        <v>0</v>
      </c>
      <c r="J40" s="8">
        <v>4</v>
      </c>
      <c r="K40">
        <v>0</v>
      </c>
      <c r="L40">
        <v>5</v>
      </c>
      <c r="M40">
        <v>1</v>
      </c>
      <c r="N40">
        <v>0</v>
      </c>
      <c r="O40">
        <v>0</v>
      </c>
      <c r="P40">
        <v>0</v>
      </c>
      <c r="Q40">
        <v>1</v>
      </c>
      <c r="R40">
        <v>1</v>
      </c>
      <c r="S40" s="3">
        <f>(L40+N40)/J40</f>
        <v>1.25</v>
      </c>
      <c r="T40" s="3">
        <f>M40/J40*9</f>
        <v>2.25</v>
      </c>
    </row>
  </sheetData>
  <mergeCells count="3">
    <mergeCell ref="C18:R18"/>
    <mergeCell ref="C21:R21"/>
    <mergeCell ref="C19:R19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40"/>
  <sheetViews>
    <sheetView workbookViewId="0" topLeftCell="A1">
      <selection activeCell="C19" sqref="C19:R19"/>
    </sheetView>
  </sheetViews>
  <sheetFormatPr defaultColWidth="9.00390625" defaultRowHeight="13.5"/>
  <cols>
    <col min="1" max="1" width="5.25390625" style="0" bestFit="1" customWidth="1"/>
    <col min="2" max="2" width="21.00390625" style="0" bestFit="1" customWidth="1"/>
    <col min="3" max="5" width="5.25390625" style="0" bestFit="1" customWidth="1"/>
    <col min="6" max="6" width="5.50390625" style="0" bestFit="1" customWidth="1"/>
    <col min="7" max="9" width="5.25390625" style="0" bestFit="1" customWidth="1"/>
    <col min="10" max="10" width="8.125" style="0" bestFit="1" customWidth="1"/>
    <col min="11" max="17" width="5.25390625" style="0" bestFit="1" customWidth="1"/>
    <col min="18" max="18" width="5.125" style="0" bestFit="1" customWidth="1"/>
    <col min="19" max="19" width="5.75390625" style="0" bestFit="1" customWidth="1"/>
    <col min="20" max="20" width="7.125" style="0" bestFit="1" customWidth="1"/>
  </cols>
  <sheetData>
    <row r="1" spans="1:18" ht="13.5">
      <c r="A1" t="s">
        <v>0</v>
      </c>
      <c r="C1" t="s">
        <v>19</v>
      </c>
      <c r="D1" t="s">
        <v>9</v>
      </c>
      <c r="E1" t="s">
        <v>10</v>
      </c>
      <c r="F1" t="s">
        <v>11</v>
      </c>
      <c r="G1" t="s">
        <v>33</v>
      </c>
      <c r="H1" t="s">
        <v>12</v>
      </c>
      <c r="I1" t="s">
        <v>13</v>
      </c>
      <c r="J1" t="s">
        <v>30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31</v>
      </c>
      <c r="Q1" t="s">
        <v>32</v>
      </c>
      <c r="R1" t="s">
        <v>81</v>
      </c>
    </row>
    <row r="2" spans="1:18" ht="13.5">
      <c r="A2">
        <v>1</v>
      </c>
      <c r="B2" t="s">
        <v>47</v>
      </c>
      <c r="C2">
        <v>144</v>
      </c>
      <c r="D2" s="2">
        <f>F2/E2</f>
        <v>0.2765957446808511</v>
      </c>
      <c r="E2">
        <v>470</v>
      </c>
      <c r="F2">
        <v>130</v>
      </c>
      <c r="G2">
        <v>6</v>
      </c>
      <c r="H2">
        <v>37</v>
      </c>
      <c r="I2" s="2">
        <f>(F2+J2)/(E2+J2+M2)</f>
        <v>0.3391472868217054</v>
      </c>
      <c r="J2">
        <v>45</v>
      </c>
      <c r="K2">
        <v>28</v>
      </c>
      <c r="L2">
        <v>0</v>
      </c>
      <c r="M2">
        <v>1</v>
      </c>
      <c r="N2">
        <v>21</v>
      </c>
      <c r="O2">
        <v>4</v>
      </c>
      <c r="P2" s="2">
        <v>0.231</v>
      </c>
      <c r="Q2" s="2">
        <v>0.445</v>
      </c>
      <c r="R2" s="2">
        <f>I2+Q2</f>
        <v>0.7841472868217054</v>
      </c>
    </row>
    <row r="3" spans="1:18" ht="13.5">
      <c r="A3">
        <v>2</v>
      </c>
      <c r="B3" t="s">
        <v>67</v>
      </c>
      <c r="C3">
        <v>144</v>
      </c>
      <c r="D3" s="2">
        <f aca="true" t="shared" si="0" ref="D3:D17">F3/E3</f>
        <v>0.23956043956043957</v>
      </c>
      <c r="E3">
        <v>455</v>
      </c>
      <c r="F3">
        <v>109</v>
      </c>
      <c r="G3">
        <v>31</v>
      </c>
      <c r="H3">
        <v>75</v>
      </c>
      <c r="I3" s="2">
        <f aca="true" t="shared" si="1" ref="I3:I17">(F3+J3)/(E3+J3+M3)</f>
        <v>0.2800829875518672</v>
      </c>
      <c r="J3">
        <v>26</v>
      </c>
      <c r="K3">
        <v>82</v>
      </c>
      <c r="L3">
        <v>0</v>
      </c>
      <c r="M3">
        <v>1</v>
      </c>
      <c r="N3">
        <v>11</v>
      </c>
      <c r="O3">
        <v>1</v>
      </c>
      <c r="P3" s="2">
        <v>0.281</v>
      </c>
      <c r="Q3" s="2">
        <v>0.486</v>
      </c>
      <c r="R3" s="2">
        <f aca="true" t="shared" si="2" ref="R3:R17">I3+Q3</f>
        <v>0.7660829875518672</v>
      </c>
    </row>
    <row r="4" spans="1:18" ht="13.5">
      <c r="A4">
        <v>3</v>
      </c>
      <c r="B4" t="s">
        <v>127</v>
      </c>
      <c r="C4">
        <v>144</v>
      </c>
      <c r="D4" s="2">
        <f t="shared" si="0"/>
        <v>0.27627118644067794</v>
      </c>
      <c r="E4">
        <v>590</v>
      </c>
      <c r="F4">
        <v>163</v>
      </c>
      <c r="G4">
        <v>19</v>
      </c>
      <c r="H4">
        <v>81</v>
      </c>
      <c r="I4" s="2">
        <f t="shared" si="1"/>
        <v>0.3490853658536585</v>
      </c>
      <c r="J4">
        <v>66</v>
      </c>
      <c r="K4">
        <v>59</v>
      </c>
      <c r="L4">
        <v>0</v>
      </c>
      <c r="M4">
        <v>0</v>
      </c>
      <c r="N4">
        <v>11</v>
      </c>
      <c r="O4">
        <v>13</v>
      </c>
      <c r="P4" s="2">
        <v>0.313</v>
      </c>
      <c r="Q4" s="2">
        <v>0.475</v>
      </c>
      <c r="R4" s="2">
        <f t="shared" si="2"/>
        <v>0.8240853658536584</v>
      </c>
    </row>
    <row r="5" spans="1:18" ht="13.5">
      <c r="A5">
        <v>4</v>
      </c>
      <c r="B5" t="s">
        <v>49</v>
      </c>
      <c r="C5">
        <v>142</v>
      </c>
      <c r="D5" s="2">
        <f t="shared" si="0"/>
        <v>0.2992957746478873</v>
      </c>
      <c r="E5">
        <v>568</v>
      </c>
      <c r="F5">
        <v>170</v>
      </c>
      <c r="G5">
        <v>28</v>
      </c>
      <c r="H5">
        <v>120</v>
      </c>
      <c r="I5" s="2">
        <f t="shared" si="1"/>
        <v>0.36044657097288674</v>
      </c>
      <c r="J5">
        <v>56</v>
      </c>
      <c r="K5">
        <v>45</v>
      </c>
      <c r="L5">
        <v>0</v>
      </c>
      <c r="M5">
        <v>3</v>
      </c>
      <c r="N5">
        <v>1</v>
      </c>
      <c r="O5">
        <v>1</v>
      </c>
      <c r="P5" s="2">
        <v>0.344</v>
      </c>
      <c r="Q5" s="2">
        <v>0.562</v>
      </c>
      <c r="R5" s="2">
        <f t="shared" si="2"/>
        <v>0.9224465709728868</v>
      </c>
    </row>
    <row r="6" spans="1:18" ht="13.5">
      <c r="A6">
        <v>5</v>
      </c>
      <c r="B6" t="s">
        <v>137</v>
      </c>
      <c r="C6">
        <v>142</v>
      </c>
      <c r="D6" s="2">
        <f t="shared" si="0"/>
        <v>0.252991452991453</v>
      </c>
      <c r="E6">
        <v>585</v>
      </c>
      <c r="F6">
        <v>148</v>
      </c>
      <c r="G6">
        <v>19</v>
      </c>
      <c r="H6">
        <v>81</v>
      </c>
      <c r="I6" s="2">
        <f t="shared" si="1"/>
        <v>0.2912621359223301</v>
      </c>
      <c r="J6">
        <v>32</v>
      </c>
      <c r="K6">
        <v>88</v>
      </c>
      <c r="L6">
        <v>0</v>
      </c>
      <c r="M6">
        <v>1</v>
      </c>
      <c r="N6">
        <v>0</v>
      </c>
      <c r="O6">
        <v>15</v>
      </c>
      <c r="P6" s="2">
        <v>0.299</v>
      </c>
      <c r="Q6" s="2">
        <v>0.355</v>
      </c>
      <c r="R6" s="2">
        <f t="shared" si="2"/>
        <v>0.6462621359223301</v>
      </c>
    </row>
    <row r="7" spans="1:18" ht="13.5">
      <c r="A7">
        <v>6</v>
      </c>
      <c r="B7" t="s">
        <v>48</v>
      </c>
      <c r="C7">
        <v>143</v>
      </c>
      <c r="D7" s="2">
        <f t="shared" si="0"/>
        <v>0.2762836185819071</v>
      </c>
      <c r="E7">
        <v>409</v>
      </c>
      <c r="F7">
        <v>113</v>
      </c>
      <c r="G7">
        <v>3</v>
      </c>
      <c r="H7">
        <v>39</v>
      </c>
      <c r="I7" s="2">
        <f t="shared" si="1"/>
        <v>0.3407079646017699</v>
      </c>
      <c r="J7">
        <v>41</v>
      </c>
      <c r="K7">
        <v>49</v>
      </c>
      <c r="L7">
        <v>0</v>
      </c>
      <c r="M7">
        <v>2</v>
      </c>
      <c r="N7">
        <v>23</v>
      </c>
      <c r="O7">
        <v>5</v>
      </c>
      <c r="P7" s="2">
        <v>0.31</v>
      </c>
      <c r="Q7" s="2">
        <v>0.362</v>
      </c>
      <c r="R7" s="2">
        <f t="shared" si="2"/>
        <v>0.7027079646017699</v>
      </c>
    </row>
    <row r="8" spans="1:18" ht="13.5">
      <c r="A8">
        <v>7</v>
      </c>
      <c r="B8" t="s">
        <v>50</v>
      </c>
      <c r="C8">
        <v>144</v>
      </c>
      <c r="D8" s="2">
        <f t="shared" si="0"/>
        <v>0.2839285714285714</v>
      </c>
      <c r="E8">
        <v>560</v>
      </c>
      <c r="F8">
        <v>159</v>
      </c>
      <c r="G8">
        <v>4</v>
      </c>
      <c r="H8">
        <v>62</v>
      </c>
      <c r="I8" s="2">
        <f t="shared" si="1"/>
        <v>0.33166666666666667</v>
      </c>
      <c r="J8">
        <v>40</v>
      </c>
      <c r="K8">
        <v>54</v>
      </c>
      <c r="L8">
        <v>0</v>
      </c>
      <c r="M8">
        <v>0</v>
      </c>
      <c r="N8">
        <v>31</v>
      </c>
      <c r="O8">
        <v>4</v>
      </c>
      <c r="P8" s="2">
        <v>0.322</v>
      </c>
      <c r="Q8" s="2">
        <v>0.386</v>
      </c>
      <c r="R8" s="2">
        <f t="shared" si="2"/>
        <v>0.7176666666666667</v>
      </c>
    </row>
    <row r="9" spans="1:18" ht="13.5">
      <c r="A9">
        <v>8</v>
      </c>
      <c r="B9" t="s">
        <v>7</v>
      </c>
      <c r="C9">
        <v>143</v>
      </c>
      <c r="D9" s="2">
        <f t="shared" si="0"/>
        <v>0.20634920634920634</v>
      </c>
      <c r="E9">
        <v>378</v>
      </c>
      <c r="F9">
        <v>78</v>
      </c>
      <c r="G9">
        <v>6</v>
      </c>
      <c r="H9">
        <v>46</v>
      </c>
      <c r="I9" s="2">
        <f t="shared" si="1"/>
        <v>0.26044226044226043</v>
      </c>
      <c r="J9">
        <v>28</v>
      </c>
      <c r="K9">
        <v>55</v>
      </c>
      <c r="L9">
        <v>8</v>
      </c>
      <c r="M9">
        <v>1</v>
      </c>
      <c r="N9">
        <v>3</v>
      </c>
      <c r="O9">
        <v>14</v>
      </c>
      <c r="P9" s="2">
        <v>0.277</v>
      </c>
      <c r="Q9" s="2">
        <v>0.291</v>
      </c>
      <c r="R9" s="2">
        <f t="shared" si="2"/>
        <v>0.5514422604422604</v>
      </c>
    </row>
    <row r="10" spans="1:18" ht="13.5">
      <c r="A10" s="1">
        <v>9</v>
      </c>
      <c r="B10" t="s">
        <v>66</v>
      </c>
      <c r="C10">
        <v>144</v>
      </c>
      <c r="D10" s="2">
        <f t="shared" si="0"/>
        <v>0.27887323943661974</v>
      </c>
      <c r="E10">
        <v>355</v>
      </c>
      <c r="F10">
        <v>99</v>
      </c>
      <c r="G10">
        <v>2</v>
      </c>
      <c r="H10">
        <v>37</v>
      </c>
      <c r="I10" s="2">
        <f t="shared" si="1"/>
        <v>0.32275132275132273</v>
      </c>
      <c r="J10">
        <v>23</v>
      </c>
      <c r="K10">
        <v>50</v>
      </c>
      <c r="L10">
        <v>5</v>
      </c>
      <c r="M10">
        <v>0</v>
      </c>
      <c r="N10">
        <v>2</v>
      </c>
      <c r="O10">
        <v>6</v>
      </c>
      <c r="P10" s="2">
        <v>0.309</v>
      </c>
      <c r="Q10" s="2">
        <v>0.341</v>
      </c>
      <c r="R10" s="2">
        <f t="shared" si="2"/>
        <v>0.6637513227513228</v>
      </c>
    </row>
    <row r="11" spans="1:18" ht="13.5">
      <c r="A11" s="1" t="s">
        <v>5</v>
      </c>
      <c r="B11" t="s">
        <v>215</v>
      </c>
      <c r="C11">
        <v>97</v>
      </c>
      <c r="D11" s="2">
        <f t="shared" si="0"/>
        <v>0.21929824561403508</v>
      </c>
      <c r="E11">
        <v>114</v>
      </c>
      <c r="F11">
        <v>25</v>
      </c>
      <c r="G11">
        <v>0</v>
      </c>
      <c r="H11">
        <v>7</v>
      </c>
      <c r="I11" s="2">
        <f>(F11+J11)/(E11+J11+M11)</f>
        <v>0.288</v>
      </c>
      <c r="J11">
        <v>11</v>
      </c>
      <c r="K11">
        <v>13</v>
      </c>
      <c r="L11">
        <v>10</v>
      </c>
      <c r="M11">
        <v>0</v>
      </c>
      <c r="N11">
        <v>1</v>
      </c>
      <c r="O11">
        <v>1</v>
      </c>
      <c r="P11" s="2">
        <v>0.219</v>
      </c>
      <c r="Q11" s="2">
        <v>0.281</v>
      </c>
      <c r="R11" s="2">
        <f t="shared" si="2"/>
        <v>0.569</v>
      </c>
    </row>
    <row r="12" spans="1:18" ht="13.5">
      <c r="A12" s="1" t="s">
        <v>5</v>
      </c>
      <c r="B12" t="s">
        <v>8</v>
      </c>
      <c r="C12">
        <v>97</v>
      </c>
      <c r="D12" s="2">
        <f t="shared" si="0"/>
        <v>0.16049382716049382</v>
      </c>
      <c r="E12">
        <v>81</v>
      </c>
      <c r="F12">
        <v>13</v>
      </c>
      <c r="G12">
        <v>0</v>
      </c>
      <c r="H12">
        <v>3</v>
      </c>
      <c r="I12" s="2">
        <f t="shared" si="1"/>
        <v>0.21839080459770116</v>
      </c>
      <c r="J12">
        <v>6</v>
      </c>
      <c r="K12">
        <v>14</v>
      </c>
      <c r="L12">
        <v>3</v>
      </c>
      <c r="M12">
        <v>0</v>
      </c>
      <c r="N12">
        <v>2</v>
      </c>
      <c r="O12">
        <v>0</v>
      </c>
      <c r="P12" s="2">
        <v>0.158</v>
      </c>
      <c r="Q12" s="2">
        <v>0.21</v>
      </c>
      <c r="R12" s="2">
        <f t="shared" si="2"/>
        <v>0.4283908045977012</v>
      </c>
    </row>
    <row r="13" spans="1:18" ht="13.5">
      <c r="A13" s="1" t="s">
        <v>5</v>
      </c>
      <c r="B13" t="s">
        <v>61</v>
      </c>
      <c r="C13">
        <v>127</v>
      </c>
      <c r="D13" s="2">
        <f t="shared" si="0"/>
        <v>0.2733333333333333</v>
      </c>
      <c r="E13">
        <v>150</v>
      </c>
      <c r="F13">
        <v>41</v>
      </c>
      <c r="G13">
        <v>3</v>
      </c>
      <c r="H13">
        <v>11</v>
      </c>
      <c r="I13" s="2">
        <f t="shared" si="1"/>
        <v>0.310126582278481</v>
      </c>
      <c r="J13">
        <v>8</v>
      </c>
      <c r="K13">
        <v>15</v>
      </c>
      <c r="L13">
        <v>4</v>
      </c>
      <c r="M13">
        <v>0</v>
      </c>
      <c r="N13">
        <v>1</v>
      </c>
      <c r="O13">
        <v>0</v>
      </c>
      <c r="P13" s="2">
        <v>0.214</v>
      </c>
      <c r="Q13" s="2">
        <v>0.413</v>
      </c>
      <c r="R13" s="2">
        <f t="shared" si="2"/>
        <v>0.7231265822784809</v>
      </c>
    </row>
    <row r="14" spans="1:18" ht="13.5">
      <c r="A14" s="1" t="s">
        <v>5</v>
      </c>
      <c r="B14" t="s">
        <v>75</v>
      </c>
      <c r="C14">
        <v>96</v>
      </c>
      <c r="D14" s="2">
        <f t="shared" si="0"/>
        <v>0.18478260869565216</v>
      </c>
      <c r="E14">
        <v>92</v>
      </c>
      <c r="F14">
        <v>17</v>
      </c>
      <c r="G14">
        <v>0</v>
      </c>
      <c r="H14">
        <v>6</v>
      </c>
      <c r="I14" s="2">
        <f t="shared" si="1"/>
        <v>0.25</v>
      </c>
      <c r="J14">
        <v>8</v>
      </c>
      <c r="K14">
        <v>8</v>
      </c>
      <c r="L14">
        <v>4</v>
      </c>
      <c r="M14">
        <v>0</v>
      </c>
      <c r="N14">
        <v>3</v>
      </c>
      <c r="O14">
        <v>4</v>
      </c>
      <c r="P14" s="2">
        <v>0.12</v>
      </c>
      <c r="Q14" s="2">
        <v>0.261</v>
      </c>
      <c r="R14" s="2">
        <f t="shared" si="2"/>
        <v>0.511</v>
      </c>
    </row>
    <row r="15" spans="1:18" ht="13.5">
      <c r="A15" s="1" t="s">
        <v>5</v>
      </c>
      <c r="B15" t="s">
        <v>198</v>
      </c>
      <c r="C15">
        <v>118</v>
      </c>
      <c r="D15" s="2">
        <f t="shared" si="0"/>
        <v>0.2138364779874214</v>
      </c>
      <c r="E15">
        <v>159</v>
      </c>
      <c r="F15">
        <v>34</v>
      </c>
      <c r="G15">
        <v>3</v>
      </c>
      <c r="H15">
        <v>8</v>
      </c>
      <c r="I15" s="2">
        <f t="shared" si="1"/>
        <v>0.2647058823529412</v>
      </c>
      <c r="J15">
        <v>11</v>
      </c>
      <c r="K15">
        <v>20</v>
      </c>
      <c r="L15">
        <v>0</v>
      </c>
      <c r="M15">
        <v>0</v>
      </c>
      <c r="N15">
        <v>0</v>
      </c>
      <c r="O15">
        <v>0</v>
      </c>
      <c r="P15" s="2">
        <v>0.091</v>
      </c>
      <c r="Q15" s="2">
        <v>0.296</v>
      </c>
      <c r="R15" s="2">
        <f t="shared" si="2"/>
        <v>0.5607058823529412</v>
      </c>
    </row>
    <row r="16" spans="1:18" ht="13.5">
      <c r="A16" s="1" t="s">
        <v>5</v>
      </c>
      <c r="B16" t="s">
        <v>53</v>
      </c>
      <c r="C16">
        <v>81</v>
      </c>
      <c r="D16" s="2">
        <f t="shared" si="0"/>
        <v>0.22340425531914893</v>
      </c>
      <c r="E16">
        <v>94</v>
      </c>
      <c r="F16">
        <v>21</v>
      </c>
      <c r="G16">
        <v>0</v>
      </c>
      <c r="H16">
        <v>13</v>
      </c>
      <c r="I16" s="2">
        <f t="shared" si="1"/>
        <v>0.27</v>
      </c>
      <c r="J16">
        <v>6</v>
      </c>
      <c r="K16">
        <v>11</v>
      </c>
      <c r="L16">
        <v>4</v>
      </c>
      <c r="M16">
        <v>0</v>
      </c>
      <c r="N16">
        <v>0</v>
      </c>
      <c r="O16">
        <v>0</v>
      </c>
      <c r="P16" s="2">
        <v>0.25</v>
      </c>
      <c r="Q16" s="2">
        <v>0.33</v>
      </c>
      <c r="R16" s="2">
        <f t="shared" si="2"/>
        <v>0.6000000000000001</v>
      </c>
    </row>
    <row r="17" spans="1:18" ht="13.5">
      <c r="A17" s="1" t="s">
        <v>5</v>
      </c>
      <c r="B17" t="s">
        <v>52</v>
      </c>
      <c r="C17">
        <v>49</v>
      </c>
      <c r="D17" s="2">
        <f t="shared" si="0"/>
        <v>0.288135593220339</v>
      </c>
      <c r="E17">
        <v>59</v>
      </c>
      <c r="F17">
        <v>17</v>
      </c>
      <c r="G17">
        <v>1</v>
      </c>
      <c r="H17">
        <v>6</v>
      </c>
      <c r="I17" s="2">
        <f t="shared" si="1"/>
        <v>0.3114754098360656</v>
      </c>
      <c r="J17">
        <v>2</v>
      </c>
      <c r="K17">
        <v>4</v>
      </c>
      <c r="L17">
        <v>3</v>
      </c>
      <c r="M17">
        <v>0</v>
      </c>
      <c r="N17">
        <v>0</v>
      </c>
      <c r="O17">
        <v>0</v>
      </c>
      <c r="P17" s="2">
        <v>0.267</v>
      </c>
      <c r="Q17" s="2">
        <v>0.339</v>
      </c>
      <c r="R17" s="2">
        <f t="shared" si="2"/>
        <v>0.6504754098360657</v>
      </c>
    </row>
    <row r="18" spans="1:18" ht="13.5">
      <c r="A18" s="1" t="s">
        <v>181</v>
      </c>
      <c r="B18" t="s">
        <v>3</v>
      </c>
      <c r="C18" s="11" t="s">
        <v>195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13.5">
      <c r="A19" s="1" t="s">
        <v>181</v>
      </c>
      <c r="B19" t="s">
        <v>2</v>
      </c>
      <c r="C19" s="11" t="s">
        <v>195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ht="13.5">
      <c r="A20" s="1" t="s">
        <v>181</v>
      </c>
      <c r="B20" t="s">
        <v>51</v>
      </c>
      <c r="C20" s="11" t="s">
        <v>195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ht="13.5">
      <c r="A21" s="1" t="s">
        <v>181</v>
      </c>
      <c r="B21" t="s">
        <v>69</v>
      </c>
      <c r="C21" s="11" t="s">
        <v>195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ht="13.5">
      <c r="A22" s="1"/>
      <c r="D22" s="2"/>
      <c r="I22" s="2"/>
      <c r="P22" s="2"/>
      <c r="Q22" s="2"/>
      <c r="R22" s="2"/>
    </row>
    <row r="24" spans="1:20" ht="13.5">
      <c r="A24" s="1" t="s">
        <v>21</v>
      </c>
      <c r="C24" t="s">
        <v>19</v>
      </c>
      <c r="D24" t="s">
        <v>34</v>
      </c>
      <c r="E24" t="s">
        <v>22</v>
      </c>
      <c r="F24" t="s">
        <v>23</v>
      </c>
      <c r="G24" t="s">
        <v>24</v>
      </c>
      <c r="H24" t="s">
        <v>25</v>
      </c>
      <c r="I24" t="s">
        <v>26</v>
      </c>
      <c r="J24" t="s">
        <v>27</v>
      </c>
      <c r="K24" t="s">
        <v>28</v>
      </c>
      <c r="L24" t="s">
        <v>29</v>
      </c>
      <c r="M24" t="s">
        <v>36</v>
      </c>
      <c r="N24" t="s">
        <v>35</v>
      </c>
      <c r="O24" t="s">
        <v>37</v>
      </c>
      <c r="P24" t="s">
        <v>38</v>
      </c>
      <c r="Q24" t="s">
        <v>39</v>
      </c>
      <c r="R24" t="s">
        <v>40</v>
      </c>
      <c r="S24" t="s">
        <v>120</v>
      </c>
      <c r="T24" t="s">
        <v>124</v>
      </c>
    </row>
    <row r="25" spans="1:20" ht="13.5">
      <c r="A25" s="1" t="s">
        <v>186</v>
      </c>
      <c r="B25" t="s">
        <v>62</v>
      </c>
      <c r="C25">
        <v>27</v>
      </c>
      <c r="D25" s="3">
        <f aca="true" t="shared" si="3" ref="D25:D36">R25/J25*9</f>
        <v>3.423214285714286</v>
      </c>
      <c r="E25">
        <v>12</v>
      </c>
      <c r="F25">
        <v>7</v>
      </c>
      <c r="G25">
        <v>0</v>
      </c>
      <c r="H25">
        <v>0</v>
      </c>
      <c r="I25" s="2">
        <f>E25/(E25+F25)</f>
        <v>0.631578947368421</v>
      </c>
      <c r="J25" s="8">
        <v>186.66666666666666</v>
      </c>
      <c r="K25">
        <v>4</v>
      </c>
      <c r="L25">
        <v>181</v>
      </c>
      <c r="M25">
        <v>141</v>
      </c>
      <c r="N25">
        <v>20</v>
      </c>
      <c r="O25">
        <v>2</v>
      </c>
      <c r="P25">
        <v>17</v>
      </c>
      <c r="Q25">
        <v>72</v>
      </c>
      <c r="R25">
        <v>71</v>
      </c>
      <c r="S25" s="3">
        <f>(L25+N25)/J25</f>
        <v>1.0767857142857142</v>
      </c>
      <c r="T25" s="3">
        <f aca="true" t="shared" si="4" ref="T25:T36">M25/J25*9</f>
        <v>6.798214285714287</v>
      </c>
    </row>
    <row r="26" spans="1:20" ht="13.5">
      <c r="A26" s="1" t="s">
        <v>186</v>
      </c>
      <c r="B26" t="s">
        <v>41</v>
      </c>
      <c r="C26">
        <v>28</v>
      </c>
      <c r="D26" s="3">
        <f t="shared" si="3"/>
        <v>3.4317757009345793</v>
      </c>
      <c r="E26">
        <v>8</v>
      </c>
      <c r="F26">
        <v>11</v>
      </c>
      <c r="G26">
        <v>0</v>
      </c>
      <c r="H26">
        <v>0</v>
      </c>
      <c r="I26" s="2">
        <f aca="true" t="shared" si="5" ref="I26:I36">E26/(E26+F26)</f>
        <v>0.42105263157894735</v>
      </c>
      <c r="J26" s="8">
        <v>178.33333333333334</v>
      </c>
      <c r="K26">
        <v>1</v>
      </c>
      <c r="L26">
        <v>174</v>
      </c>
      <c r="M26">
        <v>114</v>
      </c>
      <c r="N26">
        <v>69</v>
      </c>
      <c r="O26">
        <v>6</v>
      </c>
      <c r="P26">
        <v>12</v>
      </c>
      <c r="Q26">
        <v>71</v>
      </c>
      <c r="R26">
        <v>68</v>
      </c>
      <c r="S26" s="3">
        <f aca="true" t="shared" si="6" ref="S26:S36">(L26+N26)/J26</f>
        <v>1.3626168224299064</v>
      </c>
      <c r="T26" s="3">
        <f t="shared" si="4"/>
        <v>5.753271028037383</v>
      </c>
    </row>
    <row r="27" spans="1:20" ht="13.5">
      <c r="A27" s="1" t="s">
        <v>186</v>
      </c>
      <c r="B27" t="s">
        <v>42</v>
      </c>
      <c r="C27">
        <v>27</v>
      </c>
      <c r="D27" s="3">
        <f t="shared" si="3"/>
        <v>3.7987012987012987</v>
      </c>
      <c r="E27">
        <v>8</v>
      </c>
      <c r="F27">
        <v>13</v>
      </c>
      <c r="G27">
        <v>0</v>
      </c>
      <c r="H27">
        <v>0</v>
      </c>
      <c r="I27" s="2">
        <f t="shared" si="5"/>
        <v>0.38095238095238093</v>
      </c>
      <c r="J27" s="8">
        <v>154</v>
      </c>
      <c r="K27">
        <v>2</v>
      </c>
      <c r="L27">
        <v>149</v>
      </c>
      <c r="M27">
        <v>46</v>
      </c>
      <c r="N27">
        <v>28</v>
      </c>
      <c r="O27">
        <v>5</v>
      </c>
      <c r="P27">
        <v>19</v>
      </c>
      <c r="Q27">
        <v>69</v>
      </c>
      <c r="R27">
        <v>65</v>
      </c>
      <c r="S27" s="3">
        <f t="shared" si="6"/>
        <v>1.1493506493506493</v>
      </c>
      <c r="T27" s="3">
        <f t="shared" si="4"/>
        <v>2.688311688311688</v>
      </c>
    </row>
    <row r="28" spans="1:20" ht="13.5">
      <c r="A28" s="1" t="s">
        <v>186</v>
      </c>
      <c r="B28" t="s">
        <v>113</v>
      </c>
      <c r="C28">
        <v>27</v>
      </c>
      <c r="D28" s="3">
        <f t="shared" si="3"/>
        <v>3.6107784431137726</v>
      </c>
      <c r="E28">
        <v>13</v>
      </c>
      <c r="F28">
        <v>8</v>
      </c>
      <c r="G28">
        <v>0</v>
      </c>
      <c r="H28">
        <v>0</v>
      </c>
      <c r="I28" s="2">
        <f t="shared" si="5"/>
        <v>0.6190476190476191</v>
      </c>
      <c r="J28" s="8">
        <v>167</v>
      </c>
      <c r="K28">
        <v>0</v>
      </c>
      <c r="L28">
        <v>163</v>
      </c>
      <c r="M28">
        <v>59</v>
      </c>
      <c r="N28">
        <v>42</v>
      </c>
      <c r="O28">
        <v>6</v>
      </c>
      <c r="P28">
        <v>9</v>
      </c>
      <c r="Q28">
        <v>71</v>
      </c>
      <c r="R28">
        <v>67</v>
      </c>
      <c r="S28" s="3">
        <f t="shared" si="6"/>
        <v>1.2275449101796407</v>
      </c>
      <c r="T28" s="3">
        <f t="shared" si="4"/>
        <v>3.179640718562874</v>
      </c>
    </row>
    <row r="29" spans="1:20" ht="13.5">
      <c r="A29" s="1" t="s">
        <v>186</v>
      </c>
      <c r="B29" t="s">
        <v>116</v>
      </c>
      <c r="C29">
        <v>27</v>
      </c>
      <c r="D29" s="3">
        <f t="shared" si="3"/>
        <v>4.932084309133489</v>
      </c>
      <c r="E29">
        <v>6</v>
      </c>
      <c r="F29">
        <v>12</v>
      </c>
      <c r="G29">
        <v>0</v>
      </c>
      <c r="H29">
        <v>0</v>
      </c>
      <c r="I29" s="2">
        <f t="shared" si="5"/>
        <v>0.3333333333333333</v>
      </c>
      <c r="J29" s="8">
        <v>142.33333333333334</v>
      </c>
      <c r="K29">
        <v>1</v>
      </c>
      <c r="L29">
        <v>147</v>
      </c>
      <c r="M29">
        <v>33</v>
      </c>
      <c r="N29">
        <v>28</v>
      </c>
      <c r="O29">
        <v>4</v>
      </c>
      <c r="P29">
        <v>25</v>
      </c>
      <c r="Q29">
        <v>83</v>
      </c>
      <c r="R29">
        <v>78</v>
      </c>
      <c r="S29" s="3">
        <f t="shared" si="6"/>
        <v>1.2295081967213113</v>
      </c>
      <c r="T29" s="3">
        <f t="shared" si="4"/>
        <v>2.0866510538641685</v>
      </c>
    </row>
    <row r="30" spans="1:20" ht="13.5">
      <c r="A30" s="1" t="s">
        <v>196</v>
      </c>
      <c r="B30" t="s">
        <v>80</v>
      </c>
      <c r="C30">
        <v>20</v>
      </c>
      <c r="D30" s="3">
        <f t="shared" si="3"/>
        <v>5.556270096463022</v>
      </c>
      <c r="E30">
        <v>3</v>
      </c>
      <c r="F30">
        <v>4</v>
      </c>
      <c r="G30">
        <v>0</v>
      </c>
      <c r="H30">
        <v>0</v>
      </c>
      <c r="I30" s="2">
        <f t="shared" si="5"/>
        <v>0.42857142857142855</v>
      </c>
      <c r="J30" s="8">
        <v>103.66666666666667</v>
      </c>
      <c r="K30">
        <v>0</v>
      </c>
      <c r="L30">
        <v>122</v>
      </c>
      <c r="M30">
        <v>31</v>
      </c>
      <c r="N30">
        <v>18</v>
      </c>
      <c r="O30">
        <v>4</v>
      </c>
      <c r="P30">
        <v>15</v>
      </c>
      <c r="Q30">
        <v>64</v>
      </c>
      <c r="R30">
        <v>64</v>
      </c>
      <c r="S30" s="3">
        <f t="shared" si="6"/>
        <v>1.35048231511254</v>
      </c>
      <c r="T30" s="3">
        <f t="shared" si="4"/>
        <v>2.6913183279742765</v>
      </c>
    </row>
    <row r="31" spans="1:20" ht="13.5">
      <c r="A31" s="1" t="s">
        <v>187</v>
      </c>
      <c r="B31" t="s">
        <v>45</v>
      </c>
      <c r="C31">
        <v>39</v>
      </c>
      <c r="D31" s="3">
        <f t="shared" si="3"/>
        <v>3.681818181818182</v>
      </c>
      <c r="E31">
        <v>0</v>
      </c>
      <c r="F31">
        <v>1</v>
      </c>
      <c r="G31">
        <v>0</v>
      </c>
      <c r="H31">
        <v>0</v>
      </c>
      <c r="I31" s="2">
        <f t="shared" si="5"/>
        <v>0</v>
      </c>
      <c r="J31" s="8">
        <v>66</v>
      </c>
      <c r="K31">
        <v>0</v>
      </c>
      <c r="L31">
        <v>59</v>
      </c>
      <c r="M31">
        <v>12</v>
      </c>
      <c r="N31">
        <v>12</v>
      </c>
      <c r="O31">
        <v>1</v>
      </c>
      <c r="P31">
        <v>9</v>
      </c>
      <c r="Q31">
        <v>28</v>
      </c>
      <c r="R31">
        <v>27</v>
      </c>
      <c r="S31" s="3">
        <f t="shared" si="6"/>
        <v>1.0757575757575757</v>
      </c>
      <c r="T31" s="3">
        <f t="shared" si="4"/>
        <v>1.6363636363636365</v>
      </c>
    </row>
    <row r="32" spans="1:20" ht="13.5">
      <c r="A32" s="1" t="s">
        <v>187</v>
      </c>
      <c r="B32" t="s">
        <v>43</v>
      </c>
      <c r="C32">
        <v>47</v>
      </c>
      <c r="D32" s="3">
        <f t="shared" si="3"/>
        <v>7.37888198757764</v>
      </c>
      <c r="E32">
        <v>5</v>
      </c>
      <c r="F32">
        <v>4</v>
      </c>
      <c r="G32">
        <v>0</v>
      </c>
      <c r="H32">
        <v>7</v>
      </c>
      <c r="I32" s="2">
        <f t="shared" si="5"/>
        <v>0.5555555555555556</v>
      </c>
      <c r="J32" s="8">
        <v>53.666666666666664</v>
      </c>
      <c r="K32">
        <v>0</v>
      </c>
      <c r="L32">
        <v>74</v>
      </c>
      <c r="M32">
        <v>45</v>
      </c>
      <c r="N32">
        <v>23</v>
      </c>
      <c r="O32">
        <v>3</v>
      </c>
      <c r="P32">
        <v>12</v>
      </c>
      <c r="Q32">
        <v>45</v>
      </c>
      <c r="R32">
        <v>44</v>
      </c>
      <c r="S32" s="3">
        <f t="shared" si="6"/>
        <v>1.8074534161490683</v>
      </c>
      <c r="T32" s="3">
        <f t="shared" si="4"/>
        <v>7.546583850931677</v>
      </c>
    </row>
    <row r="33" spans="1:20" ht="13.5">
      <c r="A33" s="1" t="s">
        <v>187</v>
      </c>
      <c r="B33" t="s">
        <v>83</v>
      </c>
      <c r="C33">
        <v>42</v>
      </c>
      <c r="D33" s="3">
        <f t="shared" si="3"/>
        <v>3.8571428571428577</v>
      </c>
      <c r="E33">
        <v>4</v>
      </c>
      <c r="F33">
        <v>2</v>
      </c>
      <c r="G33">
        <v>1</v>
      </c>
      <c r="H33">
        <v>1</v>
      </c>
      <c r="I33" s="2">
        <f t="shared" si="5"/>
        <v>0.6666666666666666</v>
      </c>
      <c r="J33" s="8">
        <v>60.666666666666664</v>
      </c>
      <c r="K33">
        <v>0</v>
      </c>
      <c r="L33">
        <v>60</v>
      </c>
      <c r="M33">
        <v>18</v>
      </c>
      <c r="N33">
        <v>12</v>
      </c>
      <c r="O33">
        <v>2</v>
      </c>
      <c r="P33">
        <v>3</v>
      </c>
      <c r="Q33">
        <v>28</v>
      </c>
      <c r="R33">
        <v>26</v>
      </c>
      <c r="S33" s="3">
        <f t="shared" si="6"/>
        <v>1.1868131868131868</v>
      </c>
      <c r="T33" s="3">
        <f t="shared" si="4"/>
        <v>2.67032967032967</v>
      </c>
    </row>
    <row r="34" spans="1:20" ht="13.5">
      <c r="A34" s="1" t="s">
        <v>189</v>
      </c>
      <c r="B34" t="s">
        <v>128</v>
      </c>
      <c r="C34">
        <v>51</v>
      </c>
      <c r="D34" s="3">
        <f t="shared" si="3"/>
        <v>2.4</v>
      </c>
      <c r="E34">
        <v>6</v>
      </c>
      <c r="F34">
        <v>3</v>
      </c>
      <c r="G34">
        <v>0</v>
      </c>
      <c r="H34">
        <v>7</v>
      </c>
      <c r="I34" s="2">
        <f t="shared" si="5"/>
        <v>0.6666666666666666</v>
      </c>
      <c r="J34" s="8">
        <v>75</v>
      </c>
      <c r="K34">
        <v>0</v>
      </c>
      <c r="L34">
        <v>63</v>
      </c>
      <c r="M34">
        <v>19</v>
      </c>
      <c r="N34">
        <v>9</v>
      </c>
      <c r="O34">
        <v>3</v>
      </c>
      <c r="P34">
        <v>5</v>
      </c>
      <c r="Q34">
        <v>20</v>
      </c>
      <c r="R34">
        <v>20</v>
      </c>
      <c r="S34" s="3">
        <f t="shared" si="6"/>
        <v>0.96</v>
      </c>
      <c r="T34" s="3">
        <f t="shared" si="4"/>
        <v>2.2800000000000002</v>
      </c>
    </row>
    <row r="35" spans="1:20" ht="13.5">
      <c r="A35" s="1" t="s">
        <v>189</v>
      </c>
      <c r="B35" t="s">
        <v>77</v>
      </c>
      <c r="C35">
        <v>40</v>
      </c>
      <c r="D35" s="3">
        <f t="shared" si="3"/>
        <v>6.091463414634147</v>
      </c>
      <c r="E35">
        <v>1</v>
      </c>
      <c r="F35">
        <v>2</v>
      </c>
      <c r="G35">
        <v>0</v>
      </c>
      <c r="H35">
        <v>2</v>
      </c>
      <c r="I35" s="2">
        <f t="shared" si="5"/>
        <v>0.3333333333333333</v>
      </c>
      <c r="J35" s="8">
        <v>54.666666666666664</v>
      </c>
      <c r="K35">
        <v>0</v>
      </c>
      <c r="L35">
        <v>74</v>
      </c>
      <c r="M35">
        <v>12</v>
      </c>
      <c r="N35">
        <v>25</v>
      </c>
      <c r="O35">
        <v>4</v>
      </c>
      <c r="P35">
        <v>7</v>
      </c>
      <c r="Q35">
        <v>38</v>
      </c>
      <c r="R35">
        <v>37</v>
      </c>
      <c r="S35" s="3">
        <f t="shared" si="6"/>
        <v>1.8109756097560976</v>
      </c>
      <c r="T35" s="3">
        <f t="shared" si="4"/>
        <v>1.975609756097561</v>
      </c>
    </row>
    <row r="36" spans="1:20" ht="13.5">
      <c r="A36" s="1" t="s">
        <v>190</v>
      </c>
      <c r="B36" t="s">
        <v>73</v>
      </c>
      <c r="C36">
        <v>40</v>
      </c>
      <c r="D36" s="3">
        <f t="shared" si="3"/>
        <v>5.126582278481013</v>
      </c>
      <c r="E36">
        <v>0</v>
      </c>
      <c r="F36">
        <v>8</v>
      </c>
      <c r="G36">
        <v>27</v>
      </c>
      <c r="H36">
        <v>0</v>
      </c>
      <c r="I36" s="2">
        <f t="shared" si="5"/>
        <v>0</v>
      </c>
      <c r="J36" s="8">
        <v>52.666666666666664</v>
      </c>
      <c r="K36">
        <v>0</v>
      </c>
      <c r="L36">
        <v>57</v>
      </c>
      <c r="M36">
        <v>28</v>
      </c>
      <c r="N36">
        <v>10</v>
      </c>
      <c r="O36">
        <v>0</v>
      </c>
      <c r="P36">
        <v>7</v>
      </c>
      <c r="Q36">
        <v>33</v>
      </c>
      <c r="R36">
        <v>30</v>
      </c>
      <c r="S36" s="3">
        <f t="shared" si="6"/>
        <v>1.2721518987341773</v>
      </c>
      <c r="T36" s="3">
        <f t="shared" si="4"/>
        <v>4.784810126582279</v>
      </c>
    </row>
    <row r="37" spans="1:20" ht="13.5">
      <c r="A37" s="1" t="s">
        <v>181</v>
      </c>
      <c r="C37" s="11" t="s">
        <v>194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1:20" ht="13.5">
      <c r="A38" s="1" t="s">
        <v>181</v>
      </c>
      <c r="C38" s="11" t="s">
        <v>194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1:20" ht="13.5">
      <c r="A39" s="1" t="s">
        <v>181</v>
      </c>
      <c r="C39" s="11" t="s">
        <v>194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1:20" ht="13.5">
      <c r="A40" s="1" t="s">
        <v>181</v>
      </c>
      <c r="C40" s="11" t="s">
        <v>194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</sheetData>
  <mergeCells count="8">
    <mergeCell ref="C18:R18"/>
    <mergeCell ref="C19:R19"/>
    <mergeCell ref="C20:R20"/>
    <mergeCell ref="C21:R21"/>
    <mergeCell ref="C37:T37"/>
    <mergeCell ref="C38:T38"/>
    <mergeCell ref="C39:T39"/>
    <mergeCell ref="C40:T40"/>
  </mergeCells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40"/>
  <sheetViews>
    <sheetView tabSelected="1" workbookViewId="0" topLeftCell="A1">
      <selection activeCell="R41" sqref="R41"/>
    </sheetView>
  </sheetViews>
  <sheetFormatPr defaultColWidth="9.00390625" defaultRowHeight="13.5"/>
  <cols>
    <col min="1" max="1" width="5.25390625" style="0" bestFit="1" customWidth="1"/>
    <col min="2" max="2" width="21.375" style="0" bestFit="1" customWidth="1"/>
    <col min="3" max="9" width="5.25390625" style="0" bestFit="1" customWidth="1"/>
    <col min="10" max="10" width="8.125" style="0" bestFit="1" customWidth="1"/>
    <col min="11" max="15" width="5.25390625" style="0" bestFit="1" customWidth="1"/>
    <col min="16" max="17" width="5.875" style="0" bestFit="1" customWidth="1"/>
    <col min="18" max="18" width="5.25390625" style="0" bestFit="1" customWidth="1"/>
    <col min="19" max="19" width="5.75390625" style="0" bestFit="1" customWidth="1"/>
    <col min="20" max="20" width="6.625" style="0" customWidth="1"/>
  </cols>
  <sheetData>
    <row r="1" spans="1:18" ht="13.5">
      <c r="A1" t="s">
        <v>0</v>
      </c>
      <c r="C1" t="s">
        <v>19</v>
      </c>
      <c r="D1" t="s">
        <v>9</v>
      </c>
      <c r="E1" t="s">
        <v>10</v>
      </c>
      <c r="F1" t="s">
        <v>11</v>
      </c>
      <c r="G1" t="s">
        <v>33</v>
      </c>
      <c r="H1" t="s">
        <v>12</v>
      </c>
      <c r="I1" t="s">
        <v>13</v>
      </c>
      <c r="J1" t="s">
        <v>30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31</v>
      </c>
      <c r="Q1" t="s">
        <v>32</v>
      </c>
      <c r="R1" t="s">
        <v>81</v>
      </c>
    </row>
    <row r="2" spans="1:18" ht="13.5">
      <c r="A2">
        <v>1</v>
      </c>
      <c r="B2" t="s">
        <v>47</v>
      </c>
      <c r="C2">
        <v>144</v>
      </c>
      <c r="D2" s="2">
        <f>F2/E2</f>
        <v>0.24611973392461198</v>
      </c>
      <c r="E2">
        <v>451</v>
      </c>
      <c r="F2">
        <v>111</v>
      </c>
      <c r="G2">
        <v>0</v>
      </c>
      <c r="H2">
        <v>27</v>
      </c>
      <c r="I2" s="2">
        <f>(F2+J2)/(E2+J2+M2)</f>
        <v>0.3158953722334004</v>
      </c>
      <c r="J2">
        <v>46</v>
      </c>
      <c r="K2">
        <v>42</v>
      </c>
      <c r="L2">
        <v>0</v>
      </c>
      <c r="M2">
        <v>0</v>
      </c>
      <c r="N2">
        <v>31</v>
      </c>
      <c r="O2">
        <v>2</v>
      </c>
      <c r="P2" s="2">
        <v>0.284</v>
      </c>
      <c r="Q2" s="2">
        <v>0.359</v>
      </c>
      <c r="R2" s="2">
        <f>I2+Q2</f>
        <v>0.6748953722334003</v>
      </c>
    </row>
    <row r="3" spans="1:18" ht="13.5">
      <c r="A3">
        <v>2</v>
      </c>
      <c r="B3" t="s">
        <v>74</v>
      </c>
      <c r="C3">
        <v>144</v>
      </c>
      <c r="D3" s="2">
        <f aca="true" t="shared" si="0" ref="D3:D17">F3/E3</f>
        <v>0.2673992673992674</v>
      </c>
      <c r="E3">
        <v>546</v>
      </c>
      <c r="F3">
        <v>146</v>
      </c>
      <c r="G3">
        <v>3</v>
      </c>
      <c r="H3">
        <v>69</v>
      </c>
      <c r="I3" s="2">
        <f aca="true" t="shared" si="1" ref="I3:I17">(F3+J3)/(E3+J3+M3)</f>
        <v>0.2945326278659612</v>
      </c>
      <c r="J3">
        <v>21</v>
      </c>
      <c r="K3">
        <v>65</v>
      </c>
      <c r="L3">
        <v>27</v>
      </c>
      <c r="M3">
        <v>0</v>
      </c>
      <c r="N3">
        <v>18</v>
      </c>
      <c r="O3">
        <v>15</v>
      </c>
      <c r="P3" s="2">
        <v>0.339</v>
      </c>
      <c r="Q3" s="2">
        <v>0.366</v>
      </c>
      <c r="R3" s="2">
        <f aca="true" t="shared" si="2" ref="R3:R17">I3+Q3</f>
        <v>0.6605326278659611</v>
      </c>
    </row>
    <row r="4" spans="1:18" ht="13.5">
      <c r="A4">
        <v>3</v>
      </c>
      <c r="B4" t="s">
        <v>48</v>
      </c>
      <c r="C4">
        <v>144</v>
      </c>
      <c r="D4" s="2">
        <f t="shared" si="0"/>
        <v>0.24439461883408073</v>
      </c>
      <c r="E4">
        <v>446</v>
      </c>
      <c r="F4">
        <v>109</v>
      </c>
      <c r="G4">
        <v>2</v>
      </c>
      <c r="H4">
        <v>46</v>
      </c>
      <c r="I4" s="2">
        <f t="shared" si="1"/>
        <v>0.31781376518218624</v>
      </c>
      <c r="J4">
        <v>48</v>
      </c>
      <c r="K4">
        <v>52</v>
      </c>
      <c r="L4">
        <v>0</v>
      </c>
      <c r="M4">
        <v>0</v>
      </c>
      <c r="N4">
        <v>6</v>
      </c>
      <c r="O4">
        <v>10</v>
      </c>
      <c r="P4" s="2">
        <v>0.281</v>
      </c>
      <c r="Q4" s="2">
        <v>0.365</v>
      </c>
      <c r="R4" s="2">
        <f t="shared" si="2"/>
        <v>0.6828137651821862</v>
      </c>
    </row>
    <row r="5" spans="1:18" ht="13.5">
      <c r="A5">
        <v>4</v>
      </c>
      <c r="B5" t="s">
        <v>3</v>
      </c>
      <c r="C5">
        <v>141</v>
      </c>
      <c r="D5" s="2">
        <f t="shared" si="0"/>
        <v>0.22082585278276481</v>
      </c>
      <c r="E5">
        <v>557</v>
      </c>
      <c r="F5">
        <v>123</v>
      </c>
      <c r="G5">
        <v>16</v>
      </c>
      <c r="H5">
        <v>71</v>
      </c>
      <c r="I5" s="2">
        <f t="shared" si="1"/>
        <v>0.24567474048442905</v>
      </c>
      <c r="J5">
        <v>19</v>
      </c>
      <c r="K5">
        <v>97</v>
      </c>
      <c r="L5">
        <v>0</v>
      </c>
      <c r="M5">
        <v>2</v>
      </c>
      <c r="N5">
        <v>0</v>
      </c>
      <c r="O5">
        <v>0</v>
      </c>
      <c r="P5" s="2">
        <v>0.229</v>
      </c>
      <c r="Q5" s="2">
        <v>0.357</v>
      </c>
      <c r="R5" s="2">
        <f t="shared" si="2"/>
        <v>0.602674740484429</v>
      </c>
    </row>
    <row r="6" spans="1:18" ht="13.5">
      <c r="A6">
        <v>5</v>
      </c>
      <c r="B6" t="s">
        <v>60</v>
      </c>
      <c r="C6">
        <v>142</v>
      </c>
      <c r="D6" s="2">
        <f t="shared" si="0"/>
        <v>0.24708624708624707</v>
      </c>
      <c r="E6">
        <v>429</v>
      </c>
      <c r="F6">
        <v>106</v>
      </c>
      <c r="G6">
        <v>7</v>
      </c>
      <c r="H6">
        <v>44</v>
      </c>
      <c r="I6" s="2">
        <f t="shared" si="1"/>
        <v>0.29347826086956524</v>
      </c>
      <c r="J6">
        <v>29</v>
      </c>
      <c r="K6">
        <v>66</v>
      </c>
      <c r="L6">
        <v>0</v>
      </c>
      <c r="M6">
        <v>2</v>
      </c>
      <c r="N6">
        <v>5</v>
      </c>
      <c r="O6">
        <v>13</v>
      </c>
      <c r="P6" s="2">
        <v>0.204</v>
      </c>
      <c r="Q6" s="2">
        <v>0.357</v>
      </c>
      <c r="R6" s="2">
        <f t="shared" si="2"/>
        <v>0.6504782608695652</v>
      </c>
    </row>
    <row r="7" spans="1:18" ht="13.5">
      <c r="A7">
        <v>6</v>
      </c>
      <c r="B7" t="s">
        <v>61</v>
      </c>
      <c r="C7">
        <v>143</v>
      </c>
      <c r="D7" s="2">
        <f t="shared" si="0"/>
        <v>0.275</v>
      </c>
      <c r="E7">
        <v>400</v>
      </c>
      <c r="F7">
        <v>110</v>
      </c>
      <c r="G7">
        <v>4</v>
      </c>
      <c r="H7">
        <v>24</v>
      </c>
      <c r="I7" s="2">
        <f t="shared" si="1"/>
        <v>0.34684684684684686</v>
      </c>
      <c r="J7">
        <v>44</v>
      </c>
      <c r="K7">
        <v>53</v>
      </c>
      <c r="L7">
        <v>4</v>
      </c>
      <c r="M7">
        <v>0</v>
      </c>
      <c r="N7">
        <v>2</v>
      </c>
      <c r="O7">
        <v>8</v>
      </c>
      <c r="P7" s="2">
        <v>0.307</v>
      </c>
      <c r="Q7" s="2">
        <v>0.375</v>
      </c>
      <c r="R7" s="2">
        <f t="shared" si="2"/>
        <v>0.7218468468468469</v>
      </c>
    </row>
    <row r="8" spans="1:18" ht="13.5">
      <c r="A8">
        <v>7</v>
      </c>
      <c r="B8" t="s">
        <v>1</v>
      </c>
      <c r="C8">
        <v>144</v>
      </c>
      <c r="D8" s="2">
        <f t="shared" si="0"/>
        <v>0.27956989247311825</v>
      </c>
      <c r="E8">
        <v>372</v>
      </c>
      <c r="F8">
        <v>104</v>
      </c>
      <c r="G8">
        <v>1</v>
      </c>
      <c r="H8">
        <v>26</v>
      </c>
      <c r="I8" s="2">
        <f t="shared" si="1"/>
        <v>0.3415233415233415</v>
      </c>
      <c r="J8">
        <v>35</v>
      </c>
      <c r="K8">
        <v>50</v>
      </c>
      <c r="L8">
        <v>13</v>
      </c>
      <c r="M8">
        <v>0</v>
      </c>
      <c r="N8">
        <v>23</v>
      </c>
      <c r="O8">
        <v>6</v>
      </c>
      <c r="P8" s="2">
        <v>0.217</v>
      </c>
      <c r="Q8" s="2">
        <v>0.414</v>
      </c>
      <c r="R8" s="2">
        <f t="shared" si="2"/>
        <v>0.7555233415233416</v>
      </c>
    </row>
    <row r="9" spans="1:18" ht="13.5">
      <c r="A9">
        <v>8</v>
      </c>
      <c r="B9" t="s">
        <v>66</v>
      </c>
      <c r="C9">
        <v>144</v>
      </c>
      <c r="D9" s="2">
        <f t="shared" si="0"/>
        <v>0.22375690607734808</v>
      </c>
      <c r="E9">
        <v>362</v>
      </c>
      <c r="F9">
        <v>81</v>
      </c>
      <c r="G9">
        <v>6</v>
      </c>
      <c r="H9">
        <v>40</v>
      </c>
      <c r="I9" s="2">
        <f t="shared" si="1"/>
        <v>0.2682291666666667</v>
      </c>
      <c r="J9">
        <v>22</v>
      </c>
      <c r="K9">
        <v>45</v>
      </c>
      <c r="L9">
        <v>5</v>
      </c>
      <c r="M9">
        <v>0</v>
      </c>
      <c r="N9">
        <v>2</v>
      </c>
      <c r="O9">
        <v>6</v>
      </c>
      <c r="P9" s="2">
        <v>0.21</v>
      </c>
      <c r="Q9" s="2">
        <v>0.312</v>
      </c>
      <c r="R9" s="2">
        <f t="shared" si="2"/>
        <v>0.5802291666666667</v>
      </c>
    </row>
    <row r="10" spans="1:18" ht="13.5">
      <c r="A10" s="1">
        <v>9</v>
      </c>
      <c r="B10" t="s">
        <v>8</v>
      </c>
      <c r="C10">
        <v>144</v>
      </c>
      <c r="D10" s="2">
        <f t="shared" si="0"/>
        <v>0.1871345029239766</v>
      </c>
      <c r="E10">
        <v>342</v>
      </c>
      <c r="F10">
        <v>64</v>
      </c>
      <c r="G10">
        <v>0</v>
      </c>
      <c r="H10">
        <v>21</v>
      </c>
      <c r="I10" s="2">
        <f t="shared" si="1"/>
        <v>0.23204419889502761</v>
      </c>
      <c r="J10">
        <v>20</v>
      </c>
      <c r="K10">
        <v>60</v>
      </c>
      <c r="L10">
        <v>3</v>
      </c>
      <c r="M10">
        <v>0</v>
      </c>
      <c r="N10">
        <v>3</v>
      </c>
      <c r="O10">
        <v>2</v>
      </c>
      <c r="P10" s="2">
        <v>0.191</v>
      </c>
      <c r="Q10" s="2">
        <v>0.243</v>
      </c>
      <c r="R10" s="2">
        <f t="shared" si="2"/>
        <v>0.4750441988950276</v>
      </c>
    </row>
    <row r="11" spans="1:18" ht="13.5">
      <c r="A11" s="1" t="s">
        <v>5</v>
      </c>
      <c r="B11" t="s">
        <v>222</v>
      </c>
      <c r="C11">
        <v>47</v>
      </c>
      <c r="D11" s="2">
        <f t="shared" si="0"/>
        <v>0.2647058823529412</v>
      </c>
      <c r="E11">
        <v>68</v>
      </c>
      <c r="F11">
        <v>18</v>
      </c>
      <c r="G11">
        <v>0</v>
      </c>
      <c r="H11">
        <v>8</v>
      </c>
      <c r="I11" s="2">
        <f>(F11+J11)/(E11+J11+M11)</f>
        <v>0.2753623188405797</v>
      </c>
      <c r="J11">
        <v>1</v>
      </c>
      <c r="K11">
        <v>6</v>
      </c>
      <c r="L11">
        <v>0</v>
      </c>
      <c r="M11">
        <v>0</v>
      </c>
      <c r="N11">
        <v>1</v>
      </c>
      <c r="O11">
        <v>0</v>
      </c>
      <c r="P11" s="2">
        <v>0.333</v>
      </c>
      <c r="Q11" s="2">
        <v>0.309</v>
      </c>
      <c r="R11" s="2">
        <f t="shared" si="2"/>
        <v>0.5843623188405798</v>
      </c>
    </row>
    <row r="12" spans="1:18" ht="13.5">
      <c r="A12" s="1" t="s">
        <v>5</v>
      </c>
      <c r="B12" t="s">
        <v>51</v>
      </c>
      <c r="C12">
        <v>128</v>
      </c>
      <c r="D12" s="2">
        <f t="shared" si="0"/>
        <v>0.24725274725274726</v>
      </c>
      <c r="E12">
        <v>182</v>
      </c>
      <c r="F12">
        <v>45</v>
      </c>
      <c r="G12">
        <v>4</v>
      </c>
      <c r="H12">
        <v>20</v>
      </c>
      <c r="I12" s="2">
        <f t="shared" si="1"/>
        <v>0.2849740932642487</v>
      </c>
      <c r="J12">
        <v>10</v>
      </c>
      <c r="K12">
        <v>20</v>
      </c>
      <c r="L12">
        <v>3</v>
      </c>
      <c r="M12">
        <v>1</v>
      </c>
      <c r="N12">
        <v>0</v>
      </c>
      <c r="O12">
        <v>1</v>
      </c>
      <c r="P12" s="2">
        <v>0.191</v>
      </c>
      <c r="Q12" s="2">
        <v>0.352</v>
      </c>
      <c r="R12" s="2">
        <f t="shared" si="2"/>
        <v>0.6369740932642487</v>
      </c>
    </row>
    <row r="13" spans="1:18" ht="13.5">
      <c r="A13" s="1" t="s">
        <v>5</v>
      </c>
      <c r="B13" t="s">
        <v>53</v>
      </c>
      <c r="C13">
        <v>107</v>
      </c>
      <c r="D13" s="2">
        <f t="shared" si="0"/>
        <v>0.24305555555555555</v>
      </c>
      <c r="E13">
        <v>144</v>
      </c>
      <c r="F13">
        <v>35</v>
      </c>
      <c r="G13">
        <v>0</v>
      </c>
      <c r="H13">
        <v>14</v>
      </c>
      <c r="I13" s="2">
        <f t="shared" si="1"/>
        <v>0.2585034013605442</v>
      </c>
      <c r="J13">
        <v>3</v>
      </c>
      <c r="K13">
        <v>19</v>
      </c>
      <c r="L13">
        <v>2</v>
      </c>
      <c r="M13">
        <v>0</v>
      </c>
      <c r="N13">
        <v>0</v>
      </c>
      <c r="O13">
        <v>1</v>
      </c>
      <c r="P13" s="2">
        <v>0.309</v>
      </c>
      <c r="Q13" s="2">
        <v>0.354</v>
      </c>
      <c r="R13" s="2">
        <f t="shared" si="2"/>
        <v>0.6125034013605442</v>
      </c>
    </row>
    <row r="14" spans="1:18" ht="13.5">
      <c r="A14" s="1" t="s">
        <v>5</v>
      </c>
      <c r="B14" t="s">
        <v>223</v>
      </c>
      <c r="C14">
        <v>112</v>
      </c>
      <c r="D14" s="2">
        <f t="shared" si="0"/>
        <v>0.24806201550387597</v>
      </c>
      <c r="E14">
        <v>129</v>
      </c>
      <c r="F14">
        <v>32</v>
      </c>
      <c r="G14">
        <v>1</v>
      </c>
      <c r="H14">
        <v>14</v>
      </c>
      <c r="I14" s="2">
        <f t="shared" si="1"/>
        <v>0.25757575757575757</v>
      </c>
      <c r="J14">
        <v>2</v>
      </c>
      <c r="K14">
        <v>14</v>
      </c>
      <c r="L14">
        <v>1</v>
      </c>
      <c r="M14">
        <v>1</v>
      </c>
      <c r="N14">
        <v>6</v>
      </c>
      <c r="O14">
        <v>3</v>
      </c>
      <c r="P14" s="2">
        <v>0.289</v>
      </c>
      <c r="Q14" s="2">
        <v>0.302</v>
      </c>
      <c r="R14" s="2">
        <f t="shared" si="2"/>
        <v>0.5595757575757576</v>
      </c>
    </row>
    <row r="15" spans="1:18" ht="13.5">
      <c r="A15" s="1" t="s">
        <v>5</v>
      </c>
      <c r="B15" t="s">
        <v>224</v>
      </c>
      <c r="C15">
        <v>118</v>
      </c>
      <c r="D15" s="2">
        <f t="shared" si="0"/>
        <v>0.2152777777777778</v>
      </c>
      <c r="E15">
        <v>144</v>
      </c>
      <c r="F15">
        <v>31</v>
      </c>
      <c r="G15">
        <v>6</v>
      </c>
      <c r="H15">
        <v>14</v>
      </c>
      <c r="I15" s="2">
        <f t="shared" si="1"/>
        <v>0.2565789473684211</v>
      </c>
      <c r="J15">
        <v>8</v>
      </c>
      <c r="K15">
        <v>30</v>
      </c>
      <c r="L15">
        <v>0</v>
      </c>
      <c r="M15">
        <v>0</v>
      </c>
      <c r="N15">
        <v>1</v>
      </c>
      <c r="O15">
        <v>0</v>
      </c>
      <c r="P15" s="2">
        <v>0.128</v>
      </c>
      <c r="Q15" s="2">
        <v>0.382</v>
      </c>
      <c r="R15" s="2">
        <f t="shared" si="2"/>
        <v>0.6385789473684211</v>
      </c>
    </row>
    <row r="16" spans="1:18" ht="13.5">
      <c r="A16" s="1" t="s">
        <v>5</v>
      </c>
      <c r="B16" t="s">
        <v>2</v>
      </c>
      <c r="C16">
        <v>131</v>
      </c>
      <c r="D16" s="2">
        <f t="shared" si="0"/>
        <v>0.3116279069767442</v>
      </c>
      <c r="E16">
        <v>215</v>
      </c>
      <c r="F16">
        <v>67</v>
      </c>
      <c r="G16">
        <v>3</v>
      </c>
      <c r="H16">
        <v>27</v>
      </c>
      <c r="I16" s="2">
        <f t="shared" si="1"/>
        <v>0.34801762114537443</v>
      </c>
      <c r="J16">
        <v>12</v>
      </c>
      <c r="K16">
        <v>16</v>
      </c>
      <c r="L16">
        <v>4</v>
      </c>
      <c r="M16">
        <v>0</v>
      </c>
      <c r="N16">
        <v>2</v>
      </c>
      <c r="O16">
        <v>4</v>
      </c>
      <c r="P16" s="2">
        <v>0.341</v>
      </c>
      <c r="Q16" s="2">
        <v>0.456</v>
      </c>
      <c r="R16" s="2">
        <f t="shared" si="2"/>
        <v>0.8040176211453745</v>
      </c>
    </row>
    <row r="17" spans="1:18" ht="13.5">
      <c r="A17" s="1" t="s">
        <v>5</v>
      </c>
      <c r="B17" t="s">
        <v>68</v>
      </c>
      <c r="C17">
        <v>113</v>
      </c>
      <c r="D17" s="2">
        <f t="shared" si="0"/>
        <v>0.21428571428571427</v>
      </c>
      <c r="E17">
        <v>126</v>
      </c>
      <c r="F17">
        <v>27</v>
      </c>
      <c r="G17">
        <v>2</v>
      </c>
      <c r="H17">
        <v>11</v>
      </c>
      <c r="I17" s="2">
        <f t="shared" si="1"/>
        <v>0.3028169014084507</v>
      </c>
      <c r="J17">
        <v>16</v>
      </c>
      <c r="K17">
        <v>20</v>
      </c>
      <c r="L17">
        <v>8</v>
      </c>
      <c r="M17">
        <v>0</v>
      </c>
      <c r="N17">
        <v>0</v>
      </c>
      <c r="O17">
        <v>2</v>
      </c>
      <c r="P17" s="2">
        <v>0.2</v>
      </c>
      <c r="Q17" s="2">
        <v>0.341</v>
      </c>
      <c r="R17" s="2">
        <f t="shared" si="2"/>
        <v>0.6438169014084507</v>
      </c>
    </row>
    <row r="18" spans="1:18" ht="13.5">
      <c r="A18" s="1" t="s">
        <v>181</v>
      </c>
      <c r="B18" t="s">
        <v>225</v>
      </c>
      <c r="C18" s="11" t="s">
        <v>195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13.5">
      <c r="A19" s="1" t="s">
        <v>181</v>
      </c>
      <c r="B19" t="s">
        <v>210</v>
      </c>
      <c r="C19" s="11" t="s">
        <v>195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ht="13.5">
      <c r="A20" s="1" t="s">
        <v>181</v>
      </c>
      <c r="B20" t="s">
        <v>7</v>
      </c>
      <c r="C20">
        <v>64</v>
      </c>
      <c r="D20" s="2">
        <f>F20/E20</f>
        <v>0.23076923076923078</v>
      </c>
      <c r="E20">
        <v>130</v>
      </c>
      <c r="F20">
        <v>30</v>
      </c>
      <c r="G20">
        <v>0</v>
      </c>
      <c r="H20">
        <v>9</v>
      </c>
      <c r="I20" s="2">
        <f>(F20+J20)/(E20+J20+M20)</f>
        <v>0.2857142857142857</v>
      </c>
      <c r="J20">
        <v>10</v>
      </c>
      <c r="K20">
        <v>17</v>
      </c>
      <c r="L20">
        <v>1</v>
      </c>
      <c r="M20">
        <v>0</v>
      </c>
      <c r="N20">
        <v>1</v>
      </c>
      <c r="O20">
        <v>3</v>
      </c>
      <c r="P20" s="2">
        <v>0.214</v>
      </c>
      <c r="Q20" s="2">
        <v>0.292</v>
      </c>
      <c r="R20" s="2">
        <f>I20+Q20</f>
        <v>0.5777142857142856</v>
      </c>
    </row>
    <row r="21" spans="1:18" ht="13.5">
      <c r="A21" s="1" t="s">
        <v>181</v>
      </c>
      <c r="B21" t="s">
        <v>75</v>
      </c>
      <c r="C21" s="11" t="s">
        <v>195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ht="13.5">
      <c r="A22" s="1"/>
      <c r="D22" s="2"/>
      <c r="I22" s="2"/>
      <c r="P22" s="2"/>
      <c r="Q22" s="2"/>
      <c r="R22" s="2"/>
    </row>
    <row r="24" spans="1:20" ht="13.5">
      <c r="A24" s="1" t="s">
        <v>21</v>
      </c>
      <c r="C24" t="s">
        <v>19</v>
      </c>
      <c r="D24" t="s">
        <v>34</v>
      </c>
      <c r="E24" t="s">
        <v>22</v>
      </c>
      <c r="F24" t="s">
        <v>23</v>
      </c>
      <c r="G24" t="s">
        <v>24</v>
      </c>
      <c r="H24" t="s">
        <v>25</v>
      </c>
      <c r="I24" t="s">
        <v>26</v>
      </c>
      <c r="J24" t="s">
        <v>27</v>
      </c>
      <c r="K24" t="s">
        <v>28</v>
      </c>
      <c r="L24" t="s">
        <v>29</v>
      </c>
      <c r="M24" t="s">
        <v>36</v>
      </c>
      <c r="N24" t="s">
        <v>35</v>
      </c>
      <c r="O24" t="s">
        <v>37</v>
      </c>
      <c r="P24" t="s">
        <v>38</v>
      </c>
      <c r="Q24" t="s">
        <v>39</v>
      </c>
      <c r="R24" t="s">
        <v>40</v>
      </c>
      <c r="S24" t="s">
        <v>120</v>
      </c>
      <c r="T24" t="s">
        <v>124</v>
      </c>
    </row>
    <row r="25" spans="1:20" ht="13.5">
      <c r="A25" s="1" t="s">
        <v>186</v>
      </c>
      <c r="B25" t="s">
        <v>70</v>
      </c>
      <c r="C25">
        <v>24</v>
      </c>
      <c r="D25" s="3">
        <f>R25/J25*9</f>
        <v>2.939516129032258</v>
      </c>
      <c r="E25">
        <v>10</v>
      </c>
      <c r="F25">
        <v>7</v>
      </c>
      <c r="G25">
        <v>0</v>
      </c>
      <c r="H25">
        <v>0</v>
      </c>
      <c r="I25" s="2">
        <f>E25/(E25+F25)</f>
        <v>0.5882352941176471</v>
      </c>
      <c r="J25" s="8">
        <v>165.33333333333334</v>
      </c>
      <c r="K25">
        <v>3</v>
      </c>
      <c r="L25">
        <v>138</v>
      </c>
      <c r="M25">
        <v>113</v>
      </c>
      <c r="N25">
        <v>34</v>
      </c>
      <c r="O25">
        <v>6</v>
      </c>
      <c r="P25">
        <v>12</v>
      </c>
      <c r="Q25">
        <v>55</v>
      </c>
      <c r="R25">
        <v>54</v>
      </c>
      <c r="S25" s="3">
        <f>(L25+N25)/J25</f>
        <v>1.0403225806451613</v>
      </c>
      <c r="T25" s="3">
        <f>M25/J25*9</f>
        <v>6.151209677419355</v>
      </c>
    </row>
    <row r="26" spans="1:20" ht="13.5">
      <c r="A26" s="1" t="s">
        <v>186</v>
      </c>
      <c r="B26" t="s">
        <v>71</v>
      </c>
      <c r="C26">
        <v>28</v>
      </c>
      <c r="D26" s="3">
        <f aca="true" t="shared" si="3" ref="D26:D37">R26/J26*9</f>
        <v>3.606679035250464</v>
      </c>
      <c r="E26">
        <v>7</v>
      </c>
      <c r="F26">
        <v>10</v>
      </c>
      <c r="G26">
        <v>0</v>
      </c>
      <c r="H26">
        <v>0</v>
      </c>
      <c r="I26" s="2">
        <f aca="true" t="shared" si="4" ref="I26:I37">E26/(E26+F26)</f>
        <v>0.4117647058823529</v>
      </c>
      <c r="J26" s="8">
        <v>179.66666666666666</v>
      </c>
      <c r="K26">
        <v>1</v>
      </c>
      <c r="L26">
        <v>181</v>
      </c>
      <c r="M26">
        <v>84</v>
      </c>
      <c r="N26">
        <v>27</v>
      </c>
      <c r="O26">
        <v>0</v>
      </c>
      <c r="P26">
        <v>16</v>
      </c>
      <c r="Q26">
        <v>75</v>
      </c>
      <c r="R26">
        <v>72</v>
      </c>
      <c r="S26" s="3">
        <f aca="true" t="shared" si="5" ref="S26:S37">(L26+N26)/J26</f>
        <v>1.157699443413729</v>
      </c>
      <c r="T26" s="3">
        <f aca="true" t="shared" si="6" ref="T26:T37">M26/J26*9</f>
        <v>4.207792207792208</v>
      </c>
    </row>
    <row r="27" spans="1:20" ht="13.5">
      <c r="A27" s="1" t="s">
        <v>186</v>
      </c>
      <c r="B27" t="s">
        <v>62</v>
      </c>
      <c r="C27">
        <v>27</v>
      </c>
      <c r="D27" s="3">
        <f t="shared" si="3"/>
        <v>3.3253676470588234</v>
      </c>
      <c r="E27">
        <v>4</v>
      </c>
      <c r="F27">
        <v>17</v>
      </c>
      <c r="G27">
        <v>0</v>
      </c>
      <c r="H27">
        <v>0</v>
      </c>
      <c r="I27" s="2">
        <f t="shared" si="4"/>
        <v>0.19047619047619047</v>
      </c>
      <c r="J27" s="8">
        <v>181.33333333333334</v>
      </c>
      <c r="K27">
        <v>4</v>
      </c>
      <c r="L27">
        <v>169</v>
      </c>
      <c r="M27">
        <v>127</v>
      </c>
      <c r="N27">
        <v>28</v>
      </c>
      <c r="O27">
        <v>2</v>
      </c>
      <c r="P27">
        <v>22</v>
      </c>
      <c r="Q27">
        <v>72</v>
      </c>
      <c r="R27">
        <v>67</v>
      </c>
      <c r="S27" s="3">
        <f t="shared" si="5"/>
        <v>1.0863970588235294</v>
      </c>
      <c r="T27" s="3">
        <f t="shared" si="6"/>
        <v>6.303308823529411</v>
      </c>
    </row>
    <row r="28" spans="1:20" ht="13.5">
      <c r="A28" s="1" t="s">
        <v>186</v>
      </c>
      <c r="B28" t="s">
        <v>42</v>
      </c>
      <c r="C28">
        <v>17</v>
      </c>
      <c r="D28" s="3">
        <f t="shared" si="3"/>
        <v>3.2399999999999998</v>
      </c>
      <c r="E28">
        <v>4</v>
      </c>
      <c r="F28">
        <v>9</v>
      </c>
      <c r="G28">
        <v>0</v>
      </c>
      <c r="H28">
        <v>0</v>
      </c>
      <c r="I28" s="2">
        <f t="shared" si="4"/>
        <v>0.3076923076923077</v>
      </c>
      <c r="J28" s="8">
        <v>100</v>
      </c>
      <c r="K28">
        <v>1</v>
      </c>
      <c r="L28">
        <v>112</v>
      </c>
      <c r="M28">
        <v>33</v>
      </c>
      <c r="N28">
        <v>13</v>
      </c>
      <c r="O28">
        <v>0</v>
      </c>
      <c r="P28">
        <v>11</v>
      </c>
      <c r="Q28">
        <v>38</v>
      </c>
      <c r="R28">
        <v>36</v>
      </c>
      <c r="S28" s="3">
        <f t="shared" si="5"/>
        <v>1.25</v>
      </c>
      <c r="T28" s="3">
        <f t="shared" si="6"/>
        <v>2.97</v>
      </c>
    </row>
    <row r="29" spans="1:20" ht="13.5">
      <c r="A29" s="1" t="s">
        <v>186</v>
      </c>
      <c r="B29" t="s">
        <v>72</v>
      </c>
      <c r="C29">
        <v>23</v>
      </c>
      <c r="D29" s="3">
        <f t="shared" si="3"/>
        <v>3.773493975903614</v>
      </c>
      <c r="E29">
        <v>5</v>
      </c>
      <c r="F29">
        <v>10</v>
      </c>
      <c r="G29">
        <v>0</v>
      </c>
      <c r="H29">
        <v>0</v>
      </c>
      <c r="I29" s="2">
        <f t="shared" si="4"/>
        <v>0.3333333333333333</v>
      </c>
      <c r="J29" s="8">
        <v>138.33333333333334</v>
      </c>
      <c r="K29">
        <v>1</v>
      </c>
      <c r="L29">
        <v>143</v>
      </c>
      <c r="M29">
        <v>43</v>
      </c>
      <c r="N29">
        <v>19</v>
      </c>
      <c r="O29">
        <v>0</v>
      </c>
      <c r="P29">
        <v>17</v>
      </c>
      <c r="Q29">
        <v>61</v>
      </c>
      <c r="R29">
        <v>58</v>
      </c>
      <c r="S29" s="3">
        <f t="shared" si="5"/>
        <v>1.1710843373493975</v>
      </c>
      <c r="T29" s="3">
        <f t="shared" si="6"/>
        <v>2.797590361445783</v>
      </c>
    </row>
    <row r="30" spans="1:20" ht="13.5">
      <c r="A30" s="1" t="s">
        <v>196</v>
      </c>
      <c r="B30" t="s">
        <v>114</v>
      </c>
      <c r="C30">
        <v>13</v>
      </c>
      <c r="D30" s="3">
        <f t="shared" si="3"/>
        <v>4.921875</v>
      </c>
      <c r="E30">
        <v>0</v>
      </c>
      <c r="F30">
        <v>5</v>
      </c>
      <c r="G30">
        <v>0</v>
      </c>
      <c r="H30">
        <v>0</v>
      </c>
      <c r="I30" s="2">
        <f t="shared" si="4"/>
        <v>0</v>
      </c>
      <c r="J30" s="8">
        <v>64</v>
      </c>
      <c r="K30">
        <v>0</v>
      </c>
      <c r="L30">
        <v>67</v>
      </c>
      <c r="M30">
        <v>40</v>
      </c>
      <c r="N30">
        <v>18</v>
      </c>
      <c r="O30">
        <v>5</v>
      </c>
      <c r="P30">
        <v>4</v>
      </c>
      <c r="Q30">
        <v>35</v>
      </c>
      <c r="R30">
        <v>35</v>
      </c>
      <c r="S30" s="3">
        <f t="shared" si="5"/>
        <v>1.328125</v>
      </c>
      <c r="T30" s="3">
        <f t="shared" si="6"/>
        <v>5.625</v>
      </c>
    </row>
    <row r="31" spans="1:20" ht="13.5">
      <c r="A31" s="1" t="s">
        <v>187</v>
      </c>
      <c r="B31" t="s">
        <v>45</v>
      </c>
      <c r="C31">
        <v>36</v>
      </c>
      <c r="D31" s="3">
        <f t="shared" si="3"/>
        <v>3.901734104046243</v>
      </c>
      <c r="E31">
        <v>2</v>
      </c>
      <c r="F31">
        <v>1</v>
      </c>
      <c r="G31">
        <v>1</v>
      </c>
      <c r="H31">
        <v>7</v>
      </c>
      <c r="I31" s="2">
        <f t="shared" si="4"/>
        <v>0.6666666666666666</v>
      </c>
      <c r="J31" s="8">
        <v>57.666666666666664</v>
      </c>
      <c r="K31">
        <v>0</v>
      </c>
      <c r="L31">
        <v>56</v>
      </c>
      <c r="M31">
        <v>17</v>
      </c>
      <c r="N31">
        <v>14</v>
      </c>
      <c r="O31">
        <v>0</v>
      </c>
      <c r="P31">
        <v>6</v>
      </c>
      <c r="Q31">
        <v>25</v>
      </c>
      <c r="R31">
        <v>25</v>
      </c>
      <c r="S31" s="3">
        <f t="shared" si="5"/>
        <v>1.2138728323699421</v>
      </c>
      <c r="T31" s="3">
        <f t="shared" si="6"/>
        <v>2.6531791907514455</v>
      </c>
    </row>
    <row r="32" spans="1:20" ht="13.5">
      <c r="A32" s="1" t="s">
        <v>187</v>
      </c>
      <c r="B32" t="s">
        <v>64</v>
      </c>
      <c r="C32">
        <v>30</v>
      </c>
      <c r="D32" s="3">
        <f t="shared" si="3"/>
        <v>3.223880597014926</v>
      </c>
      <c r="E32">
        <v>4</v>
      </c>
      <c r="F32">
        <v>0</v>
      </c>
      <c r="G32">
        <v>0</v>
      </c>
      <c r="H32">
        <v>3</v>
      </c>
      <c r="I32" s="2">
        <f t="shared" si="4"/>
        <v>1</v>
      </c>
      <c r="J32" s="8">
        <v>44.666666666666664</v>
      </c>
      <c r="K32">
        <v>0</v>
      </c>
      <c r="L32">
        <v>50</v>
      </c>
      <c r="M32">
        <v>12</v>
      </c>
      <c r="N32">
        <v>7</v>
      </c>
      <c r="O32">
        <v>1</v>
      </c>
      <c r="P32">
        <v>3</v>
      </c>
      <c r="Q32">
        <v>16</v>
      </c>
      <c r="R32">
        <v>16</v>
      </c>
      <c r="S32" s="3">
        <f t="shared" si="5"/>
        <v>1.2761194029850746</v>
      </c>
      <c r="T32" s="3">
        <f t="shared" si="6"/>
        <v>2.417910447761194</v>
      </c>
    </row>
    <row r="33" spans="1:20" ht="13.5">
      <c r="A33" s="1" t="s">
        <v>226</v>
      </c>
      <c r="B33" t="s">
        <v>227</v>
      </c>
      <c r="C33">
        <v>19</v>
      </c>
      <c r="D33" s="3">
        <f t="shared" si="3"/>
        <v>4.743243243243243</v>
      </c>
      <c r="E33">
        <v>2</v>
      </c>
      <c r="F33">
        <v>2</v>
      </c>
      <c r="G33">
        <v>0</v>
      </c>
      <c r="H33">
        <v>3</v>
      </c>
      <c r="I33" s="2">
        <f t="shared" si="4"/>
        <v>0.5</v>
      </c>
      <c r="J33" s="8">
        <v>24.666666666666668</v>
      </c>
      <c r="K33">
        <v>0</v>
      </c>
      <c r="L33">
        <v>21</v>
      </c>
      <c r="M33">
        <v>9</v>
      </c>
      <c r="N33">
        <v>7</v>
      </c>
      <c r="O33">
        <v>0</v>
      </c>
      <c r="P33">
        <v>4</v>
      </c>
      <c r="Q33">
        <v>14</v>
      </c>
      <c r="R33">
        <v>13</v>
      </c>
      <c r="S33" s="3">
        <f t="shared" si="5"/>
        <v>1.135135135135135</v>
      </c>
      <c r="T33" s="3">
        <f t="shared" si="6"/>
        <v>3.2837837837837838</v>
      </c>
    </row>
    <row r="34" spans="1:20" ht="13.5">
      <c r="A34" s="1" t="s">
        <v>189</v>
      </c>
      <c r="B34" t="s">
        <v>73</v>
      </c>
      <c r="C34">
        <v>46</v>
      </c>
      <c r="D34" s="3">
        <f t="shared" si="3"/>
        <v>4.09478672985782</v>
      </c>
      <c r="E34">
        <v>4</v>
      </c>
      <c r="F34">
        <v>4</v>
      </c>
      <c r="G34">
        <v>0</v>
      </c>
      <c r="H34">
        <v>4</v>
      </c>
      <c r="I34" s="2">
        <f t="shared" si="4"/>
        <v>0.5</v>
      </c>
      <c r="J34" s="8">
        <v>70.33333333333333</v>
      </c>
      <c r="K34">
        <v>0</v>
      </c>
      <c r="L34">
        <v>73</v>
      </c>
      <c r="M34">
        <v>30</v>
      </c>
      <c r="N34">
        <v>12</v>
      </c>
      <c r="O34">
        <v>2</v>
      </c>
      <c r="P34">
        <v>11</v>
      </c>
      <c r="Q34">
        <v>33</v>
      </c>
      <c r="R34">
        <v>32</v>
      </c>
      <c r="S34" s="3">
        <f t="shared" si="5"/>
        <v>1.208530805687204</v>
      </c>
      <c r="T34" s="3">
        <f t="shared" si="6"/>
        <v>3.8388625592417065</v>
      </c>
    </row>
    <row r="35" spans="1:20" ht="13.5">
      <c r="A35" s="1" t="s">
        <v>189</v>
      </c>
      <c r="B35" t="s">
        <v>46</v>
      </c>
      <c r="C35">
        <v>44</v>
      </c>
      <c r="D35" s="3">
        <f t="shared" si="3"/>
        <v>3.320855614973262</v>
      </c>
      <c r="E35">
        <v>6</v>
      </c>
      <c r="F35">
        <v>5</v>
      </c>
      <c r="G35">
        <v>0</v>
      </c>
      <c r="H35">
        <v>3</v>
      </c>
      <c r="I35" s="2">
        <f t="shared" si="4"/>
        <v>0.5454545454545454</v>
      </c>
      <c r="J35" s="8">
        <v>62.333333333333336</v>
      </c>
      <c r="K35">
        <v>0</v>
      </c>
      <c r="L35">
        <v>58</v>
      </c>
      <c r="M35">
        <v>37</v>
      </c>
      <c r="N35">
        <v>9</v>
      </c>
      <c r="O35">
        <v>1</v>
      </c>
      <c r="P35">
        <v>4</v>
      </c>
      <c r="Q35">
        <v>24</v>
      </c>
      <c r="R35">
        <v>23</v>
      </c>
      <c r="S35" s="3">
        <f t="shared" si="5"/>
        <v>1.0748663101604277</v>
      </c>
      <c r="T35" s="3">
        <f t="shared" si="6"/>
        <v>5.342245989304812</v>
      </c>
    </row>
    <row r="36" spans="1:20" ht="13.5">
      <c r="A36" s="1" t="s">
        <v>190</v>
      </c>
      <c r="B36" t="s">
        <v>58</v>
      </c>
      <c r="C36">
        <v>32</v>
      </c>
      <c r="D36" s="3">
        <f t="shared" si="3"/>
        <v>4.029850746268657</v>
      </c>
      <c r="E36">
        <v>3</v>
      </c>
      <c r="F36">
        <v>5</v>
      </c>
      <c r="G36">
        <v>20</v>
      </c>
      <c r="H36">
        <v>2</v>
      </c>
      <c r="I36" s="2">
        <f t="shared" si="4"/>
        <v>0.375</v>
      </c>
      <c r="J36" s="8">
        <v>44.666666666666664</v>
      </c>
      <c r="K36">
        <v>0</v>
      </c>
      <c r="L36">
        <v>37</v>
      </c>
      <c r="M36">
        <v>23</v>
      </c>
      <c r="N36">
        <v>5</v>
      </c>
      <c r="O36">
        <v>1</v>
      </c>
      <c r="P36">
        <v>7</v>
      </c>
      <c r="Q36">
        <v>21</v>
      </c>
      <c r="R36">
        <v>20</v>
      </c>
      <c r="S36" s="3">
        <f t="shared" si="5"/>
        <v>0.9402985074626866</v>
      </c>
      <c r="T36" s="3">
        <f t="shared" si="6"/>
        <v>4.634328358208956</v>
      </c>
    </row>
    <row r="37" spans="1:20" ht="13.5">
      <c r="A37" s="1" t="s">
        <v>181</v>
      </c>
      <c r="B37" t="s">
        <v>56</v>
      </c>
      <c r="C37">
        <v>19</v>
      </c>
      <c r="D37" s="3">
        <f t="shared" si="3"/>
        <v>3.693009118541033</v>
      </c>
      <c r="E37">
        <v>4</v>
      </c>
      <c r="F37">
        <v>5</v>
      </c>
      <c r="G37">
        <v>0</v>
      </c>
      <c r="H37">
        <v>0</v>
      </c>
      <c r="I37" s="2">
        <f t="shared" si="4"/>
        <v>0.4444444444444444</v>
      </c>
      <c r="J37" s="8">
        <v>109.66666666666667</v>
      </c>
      <c r="K37">
        <v>2</v>
      </c>
      <c r="L37">
        <v>96</v>
      </c>
      <c r="M37">
        <v>92</v>
      </c>
      <c r="N37">
        <v>30</v>
      </c>
      <c r="O37">
        <v>0</v>
      </c>
      <c r="P37">
        <v>10</v>
      </c>
      <c r="Q37">
        <v>46</v>
      </c>
      <c r="R37">
        <v>45</v>
      </c>
      <c r="S37" s="3">
        <f t="shared" si="5"/>
        <v>1.1489361702127658</v>
      </c>
      <c r="T37" s="3">
        <f t="shared" si="6"/>
        <v>7.550151975683891</v>
      </c>
    </row>
    <row r="38" spans="1:20" ht="13.5">
      <c r="A38" s="1" t="s">
        <v>181</v>
      </c>
      <c r="B38" t="s">
        <v>86</v>
      </c>
      <c r="C38">
        <v>16</v>
      </c>
      <c r="D38" s="3">
        <f>R38/J38*9</f>
        <v>1.6875</v>
      </c>
      <c r="E38">
        <v>2</v>
      </c>
      <c r="F38">
        <v>0</v>
      </c>
      <c r="G38">
        <v>1</v>
      </c>
      <c r="H38">
        <v>2</v>
      </c>
      <c r="I38" s="2">
        <f>E38/(E38+F38)</f>
        <v>1</v>
      </c>
      <c r="J38" s="8">
        <v>21.333333333333332</v>
      </c>
      <c r="K38">
        <v>0</v>
      </c>
      <c r="L38">
        <v>22</v>
      </c>
      <c r="M38">
        <v>9</v>
      </c>
      <c r="N38">
        <v>3</v>
      </c>
      <c r="O38">
        <v>0</v>
      </c>
      <c r="P38">
        <v>0</v>
      </c>
      <c r="Q38">
        <v>4</v>
      </c>
      <c r="R38">
        <v>4</v>
      </c>
      <c r="S38" s="3">
        <f>(L38+N38)/J38</f>
        <v>1.171875</v>
      </c>
      <c r="T38" s="3">
        <f>M38/J38*9</f>
        <v>3.796875</v>
      </c>
    </row>
    <row r="39" spans="1:20" ht="13.5">
      <c r="A39" s="1" t="s">
        <v>181</v>
      </c>
      <c r="B39" t="s">
        <v>228</v>
      </c>
      <c r="C39">
        <v>12</v>
      </c>
      <c r="D39" s="3">
        <f>R39/J39*9</f>
        <v>10.125</v>
      </c>
      <c r="E39">
        <v>0</v>
      </c>
      <c r="F39">
        <v>1</v>
      </c>
      <c r="G39">
        <v>0</v>
      </c>
      <c r="H39">
        <v>1</v>
      </c>
      <c r="I39" s="2">
        <f>E39/(E39+F39)</f>
        <v>0</v>
      </c>
      <c r="J39" s="8">
        <v>13.333333333333334</v>
      </c>
      <c r="K39">
        <v>0</v>
      </c>
      <c r="L39">
        <v>20</v>
      </c>
      <c r="M39">
        <v>1</v>
      </c>
      <c r="N39">
        <v>4</v>
      </c>
      <c r="O39">
        <v>2</v>
      </c>
      <c r="P39">
        <v>4</v>
      </c>
      <c r="Q39">
        <v>16</v>
      </c>
      <c r="R39">
        <v>15</v>
      </c>
      <c r="S39" s="3">
        <f>(L39+N39)/J39</f>
        <v>1.7999999999999998</v>
      </c>
      <c r="T39" s="3">
        <f>M39/J39*9</f>
        <v>0.6749999999999999</v>
      </c>
    </row>
    <row r="40" spans="1:20" ht="13.5">
      <c r="A40" s="1" t="s">
        <v>181</v>
      </c>
      <c r="B40" t="s">
        <v>83</v>
      </c>
      <c r="C40">
        <v>12</v>
      </c>
      <c r="D40" s="3">
        <f>R40/J40*9</f>
        <v>5.1923076923076925</v>
      </c>
      <c r="E40">
        <v>1</v>
      </c>
      <c r="F40">
        <v>1</v>
      </c>
      <c r="G40">
        <v>0</v>
      </c>
      <c r="H40">
        <v>0</v>
      </c>
      <c r="I40" s="2">
        <f>E40/(E40+F40)</f>
        <v>0.5</v>
      </c>
      <c r="J40" s="8">
        <v>17.333333333333332</v>
      </c>
      <c r="K40">
        <v>0</v>
      </c>
      <c r="L40">
        <v>22</v>
      </c>
      <c r="M40">
        <v>4</v>
      </c>
      <c r="N40">
        <v>4</v>
      </c>
      <c r="O40">
        <v>0</v>
      </c>
      <c r="P40">
        <v>2</v>
      </c>
      <c r="Q40">
        <v>10</v>
      </c>
      <c r="R40">
        <v>10</v>
      </c>
      <c r="S40" s="3">
        <f>(L40+N40)/J40</f>
        <v>1.5</v>
      </c>
      <c r="T40" s="3">
        <f>M40/J40*9</f>
        <v>2.076923076923077</v>
      </c>
    </row>
  </sheetData>
  <mergeCells count="3">
    <mergeCell ref="C18:R18"/>
    <mergeCell ref="C19:R19"/>
    <mergeCell ref="C21:R21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0"/>
  <sheetViews>
    <sheetView workbookViewId="0" topLeftCell="A1">
      <selection activeCell="C37" sqref="C37:T37"/>
    </sheetView>
  </sheetViews>
  <sheetFormatPr defaultColWidth="9.00390625" defaultRowHeight="13.5"/>
  <cols>
    <col min="1" max="1" width="4.625" style="0" customWidth="1"/>
    <col min="2" max="2" width="22.50390625" style="0" bestFit="1" customWidth="1"/>
    <col min="3" max="3" width="5.25390625" style="0" bestFit="1" customWidth="1"/>
    <col min="4" max="4" width="5.50390625" style="0" bestFit="1" customWidth="1"/>
    <col min="5" max="8" width="5.25390625" style="0" bestFit="1" customWidth="1"/>
    <col min="9" max="9" width="5.375" style="0" customWidth="1"/>
    <col min="10" max="10" width="8.125" style="0" bestFit="1" customWidth="1"/>
    <col min="11" max="11" width="5.25390625" style="0" bestFit="1" customWidth="1"/>
    <col min="12" max="12" width="5.25390625" style="0" customWidth="1"/>
    <col min="13" max="18" width="5.25390625" style="0" bestFit="1" customWidth="1"/>
    <col min="19" max="19" width="5.125" style="0" bestFit="1" customWidth="1"/>
    <col min="20" max="21" width="7.125" style="0" bestFit="1" customWidth="1"/>
  </cols>
  <sheetData>
    <row r="1" spans="1:18" ht="13.5">
      <c r="A1" t="s">
        <v>0</v>
      </c>
      <c r="C1" t="s">
        <v>19</v>
      </c>
      <c r="D1" t="s">
        <v>9</v>
      </c>
      <c r="E1" t="s">
        <v>10</v>
      </c>
      <c r="F1" t="s">
        <v>11</v>
      </c>
      <c r="G1" t="s">
        <v>33</v>
      </c>
      <c r="H1" t="s">
        <v>12</v>
      </c>
      <c r="I1" t="s">
        <v>13</v>
      </c>
      <c r="J1" t="s">
        <v>30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31</v>
      </c>
      <c r="Q1" t="s">
        <v>32</v>
      </c>
      <c r="R1" t="s">
        <v>20</v>
      </c>
    </row>
    <row r="2" spans="1:18" ht="13.5">
      <c r="A2">
        <v>1</v>
      </c>
      <c r="B2" t="s">
        <v>1</v>
      </c>
      <c r="C2">
        <v>143</v>
      </c>
      <c r="D2" s="2">
        <f>F2/E2</f>
        <v>0.26124197002141325</v>
      </c>
      <c r="E2">
        <v>467</v>
      </c>
      <c r="F2">
        <v>122</v>
      </c>
      <c r="G2">
        <v>1</v>
      </c>
      <c r="H2">
        <v>27</v>
      </c>
      <c r="I2" s="2">
        <f aca="true" t="shared" si="0" ref="I2:I17">(F2+J2)/(E2+J2+M2)</f>
        <v>0.3181818181818182</v>
      </c>
      <c r="J2">
        <v>39</v>
      </c>
      <c r="K2">
        <v>46</v>
      </c>
      <c r="L2">
        <v>5</v>
      </c>
      <c r="M2">
        <v>0</v>
      </c>
      <c r="N2">
        <v>32</v>
      </c>
      <c r="O2">
        <v>1</v>
      </c>
      <c r="P2" s="2">
        <v>0.288</v>
      </c>
      <c r="Q2" s="2">
        <v>0.383</v>
      </c>
      <c r="R2" s="2">
        <f aca="true" t="shared" si="1" ref="R2:R17">I2+Q2</f>
        <v>0.7011818181818181</v>
      </c>
    </row>
    <row r="3" spans="1:18" ht="13.5">
      <c r="A3">
        <v>2</v>
      </c>
      <c r="B3" t="s">
        <v>48</v>
      </c>
      <c r="C3">
        <v>143</v>
      </c>
      <c r="D3" s="2">
        <f aca="true" t="shared" si="2" ref="D3:D17">F3/E3</f>
        <v>0.2627906976744186</v>
      </c>
      <c r="E3">
        <v>430</v>
      </c>
      <c r="F3">
        <v>113</v>
      </c>
      <c r="G3">
        <v>5</v>
      </c>
      <c r="H3">
        <v>46</v>
      </c>
      <c r="I3" s="2">
        <f t="shared" si="0"/>
        <v>0.33958333333333335</v>
      </c>
      <c r="J3">
        <v>50</v>
      </c>
      <c r="K3">
        <v>53</v>
      </c>
      <c r="L3">
        <v>0</v>
      </c>
      <c r="M3">
        <v>0</v>
      </c>
      <c r="N3">
        <v>2</v>
      </c>
      <c r="O3">
        <v>13</v>
      </c>
      <c r="P3" s="2">
        <v>0.315</v>
      </c>
      <c r="Q3" s="2">
        <v>0.372</v>
      </c>
      <c r="R3" s="2">
        <f t="shared" si="1"/>
        <v>0.7115833333333333</v>
      </c>
    </row>
    <row r="4" spans="1:18" ht="13.5">
      <c r="A4">
        <v>3</v>
      </c>
      <c r="B4" t="s">
        <v>182</v>
      </c>
      <c r="C4">
        <v>144</v>
      </c>
      <c r="D4" s="2">
        <f t="shared" si="2"/>
        <v>0.3274021352313167</v>
      </c>
      <c r="E4">
        <v>562</v>
      </c>
      <c r="F4">
        <v>184</v>
      </c>
      <c r="G4">
        <v>40</v>
      </c>
      <c r="H4">
        <v>120</v>
      </c>
      <c r="I4" s="2">
        <f t="shared" si="0"/>
        <v>0.3926282051282051</v>
      </c>
      <c r="J4">
        <v>61</v>
      </c>
      <c r="K4">
        <v>33</v>
      </c>
      <c r="L4">
        <v>0</v>
      </c>
      <c r="M4">
        <v>1</v>
      </c>
      <c r="N4">
        <v>0</v>
      </c>
      <c r="O4">
        <v>3</v>
      </c>
      <c r="P4" s="2">
        <v>0.361</v>
      </c>
      <c r="Q4" s="2">
        <v>0.641</v>
      </c>
      <c r="R4" s="2">
        <f t="shared" si="1"/>
        <v>1.033628205128205</v>
      </c>
    </row>
    <row r="5" spans="1:18" ht="13.5">
      <c r="A5">
        <v>4</v>
      </c>
      <c r="B5" t="s">
        <v>84</v>
      </c>
      <c r="C5">
        <v>144</v>
      </c>
      <c r="D5" s="2">
        <f t="shared" si="2"/>
        <v>0.25757575757575757</v>
      </c>
      <c r="E5">
        <v>594</v>
      </c>
      <c r="F5">
        <v>153</v>
      </c>
      <c r="G5">
        <v>45</v>
      </c>
      <c r="H5">
        <v>138</v>
      </c>
      <c r="I5" s="2">
        <f t="shared" si="0"/>
        <v>0.2746710526315789</v>
      </c>
      <c r="J5">
        <v>14</v>
      </c>
      <c r="K5">
        <v>73</v>
      </c>
      <c r="L5">
        <v>0</v>
      </c>
      <c r="M5">
        <v>0</v>
      </c>
      <c r="N5">
        <v>4</v>
      </c>
      <c r="O5">
        <v>8</v>
      </c>
      <c r="P5" s="2">
        <v>0.325</v>
      </c>
      <c r="Q5" s="2">
        <v>0.54</v>
      </c>
      <c r="R5" s="2">
        <f t="shared" si="1"/>
        <v>0.814671052631579</v>
      </c>
    </row>
    <row r="6" spans="1:18" ht="13.5">
      <c r="A6">
        <v>5</v>
      </c>
      <c r="B6" t="s">
        <v>79</v>
      </c>
      <c r="C6">
        <v>143</v>
      </c>
      <c r="D6" s="2">
        <f t="shared" si="2"/>
        <v>0.25622775800711745</v>
      </c>
      <c r="E6">
        <v>562</v>
      </c>
      <c r="F6">
        <v>144</v>
      </c>
      <c r="G6">
        <v>28</v>
      </c>
      <c r="H6">
        <v>72</v>
      </c>
      <c r="I6" s="2">
        <f t="shared" si="0"/>
        <v>0.28498293515358364</v>
      </c>
      <c r="J6">
        <v>23</v>
      </c>
      <c r="K6">
        <v>90</v>
      </c>
      <c r="L6">
        <v>0</v>
      </c>
      <c r="M6">
        <v>1</v>
      </c>
      <c r="N6">
        <v>0</v>
      </c>
      <c r="O6">
        <v>24</v>
      </c>
      <c r="P6" s="2">
        <v>0.188</v>
      </c>
      <c r="Q6" s="2">
        <v>0.459</v>
      </c>
      <c r="R6" s="2">
        <f t="shared" si="1"/>
        <v>0.7439829351535836</v>
      </c>
    </row>
    <row r="7" spans="1:18" ht="13.5">
      <c r="A7">
        <v>6</v>
      </c>
      <c r="B7" t="s">
        <v>135</v>
      </c>
      <c r="C7">
        <v>71</v>
      </c>
      <c r="D7" s="2">
        <f t="shared" si="2"/>
        <v>0.20817843866171004</v>
      </c>
      <c r="E7">
        <v>269</v>
      </c>
      <c r="F7">
        <v>56</v>
      </c>
      <c r="G7">
        <v>13</v>
      </c>
      <c r="H7">
        <v>25</v>
      </c>
      <c r="I7" s="2">
        <f t="shared" si="0"/>
        <v>0.23843416370106763</v>
      </c>
      <c r="J7">
        <v>11</v>
      </c>
      <c r="K7">
        <v>35</v>
      </c>
      <c r="L7">
        <v>0</v>
      </c>
      <c r="M7">
        <v>1</v>
      </c>
      <c r="N7">
        <v>2</v>
      </c>
      <c r="O7">
        <v>2</v>
      </c>
      <c r="P7" s="2">
        <v>0.18</v>
      </c>
      <c r="Q7" s="2">
        <v>0.387</v>
      </c>
      <c r="R7" s="2">
        <f t="shared" si="1"/>
        <v>0.6254341637010676</v>
      </c>
    </row>
    <row r="8" spans="1:18" ht="13.5">
      <c r="A8">
        <v>7</v>
      </c>
      <c r="B8" t="s">
        <v>59</v>
      </c>
      <c r="C8">
        <v>144</v>
      </c>
      <c r="D8" s="2">
        <f t="shared" si="2"/>
        <v>0.2760511882998172</v>
      </c>
      <c r="E8">
        <v>547</v>
      </c>
      <c r="F8">
        <v>151</v>
      </c>
      <c r="G8">
        <v>31</v>
      </c>
      <c r="H8">
        <v>82</v>
      </c>
      <c r="I8" s="2">
        <f t="shared" si="0"/>
        <v>0.30472854640980734</v>
      </c>
      <c r="J8">
        <v>23</v>
      </c>
      <c r="K8">
        <v>68</v>
      </c>
      <c r="L8">
        <v>0</v>
      </c>
      <c r="M8">
        <v>1</v>
      </c>
      <c r="N8">
        <v>8</v>
      </c>
      <c r="O8">
        <v>12</v>
      </c>
      <c r="P8" s="2">
        <v>0.323</v>
      </c>
      <c r="Q8" s="2">
        <v>0.521</v>
      </c>
      <c r="R8" s="2">
        <f t="shared" si="1"/>
        <v>0.8257285464098074</v>
      </c>
    </row>
    <row r="9" spans="1:18" ht="13.5">
      <c r="A9">
        <v>8</v>
      </c>
      <c r="B9" t="s">
        <v>7</v>
      </c>
      <c r="C9">
        <v>144</v>
      </c>
      <c r="D9" s="2">
        <f t="shared" si="2"/>
        <v>0.2506527415143603</v>
      </c>
      <c r="E9">
        <v>383</v>
      </c>
      <c r="F9">
        <v>96</v>
      </c>
      <c r="G9">
        <v>10</v>
      </c>
      <c r="H9">
        <v>35</v>
      </c>
      <c r="I9" s="2">
        <f t="shared" si="0"/>
        <v>0.2982885085574572</v>
      </c>
      <c r="J9">
        <v>26</v>
      </c>
      <c r="K9">
        <v>50</v>
      </c>
      <c r="L9">
        <v>15</v>
      </c>
      <c r="M9">
        <v>0</v>
      </c>
      <c r="N9">
        <v>7</v>
      </c>
      <c r="O9">
        <v>25</v>
      </c>
      <c r="P9" s="2">
        <v>0.205</v>
      </c>
      <c r="Q9" s="2">
        <v>0.384</v>
      </c>
      <c r="R9" s="2">
        <f t="shared" si="1"/>
        <v>0.6822885085574573</v>
      </c>
    </row>
    <row r="10" spans="1:18" ht="13.5">
      <c r="A10" s="1" t="s">
        <v>5</v>
      </c>
      <c r="B10" t="s">
        <v>60</v>
      </c>
      <c r="C10">
        <v>118</v>
      </c>
      <c r="D10" s="2">
        <f t="shared" si="2"/>
        <v>0.26857142857142857</v>
      </c>
      <c r="E10">
        <v>175</v>
      </c>
      <c r="F10">
        <v>47</v>
      </c>
      <c r="G10">
        <v>2</v>
      </c>
      <c r="H10">
        <v>14</v>
      </c>
      <c r="I10" s="2">
        <f t="shared" si="0"/>
        <v>0.3064516129032258</v>
      </c>
      <c r="J10">
        <v>10</v>
      </c>
      <c r="K10">
        <v>22</v>
      </c>
      <c r="L10">
        <v>2</v>
      </c>
      <c r="M10">
        <v>1</v>
      </c>
      <c r="N10">
        <v>1</v>
      </c>
      <c r="O10">
        <v>2</v>
      </c>
      <c r="P10" s="2">
        <v>0.269</v>
      </c>
      <c r="Q10" s="2">
        <v>0.377</v>
      </c>
      <c r="R10" s="2">
        <f t="shared" si="1"/>
        <v>0.6834516129032258</v>
      </c>
    </row>
    <row r="11" spans="1:18" ht="13.5">
      <c r="A11" s="1" t="s">
        <v>5</v>
      </c>
      <c r="B11" t="s">
        <v>183</v>
      </c>
      <c r="C11">
        <v>25</v>
      </c>
      <c r="D11" s="2">
        <f t="shared" si="2"/>
        <v>0.14545454545454545</v>
      </c>
      <c r="E11">
        <v>55</v>
      </c>
      <c r="F11">
        <v>8</v>
      </c>
      <c r="G11">
        <v>1</v>
      </c>
      <c r="H11">
        <v>5</v>
      </c>
      <c r="I11" s="2">
        <f t="shared" si="0"/>
        <v>0.17543859649122806</v>
      </c>
      <c r="J11">
        <v>2</v>
      </c>
      <c r="K11">
        <v>7</v>
      </c>
      <c r="L11">
        <v>2</v>
      </c>
      <c r="M11">
        <v>0</v>
      </c>
      <c r="N11">
        <v>0</v>
      </c>
      <c r="O11">
        <v>0</v>
      </c>
      <c r="P11" s="2">
        <v>0.2</v>
      </c>
      <c r="Q11" s="2">
        <v>0.273</v>
      </c>
      <c r="R11" s="2">
        <f t="shared" si="1"/>
        <v>0.4484385964912281</v>
      </c>
    </row>
    <row r="12" spans="1:18" ht="13.5">
      <c r="A12" s="1" t="s">
        <v>5</v>
      </c>
      <c r="B12" t="s">
        <v>68</v>
      </c>
      <c r="C12">
        <v>70</v>
      </c>
      <c r="D12" s="2">
        <f t="shared" si="2"/>
        <v>0.25</v>
      </c>
      <c r="E12">
        <v>40</v>
      </c>
      <c r="F12">
        <v>10</v>
      </c>
      <c r="G12">
        <v>0</v>
      </c>
      <c r="H12">
        <v>3</v>
      </c>
      <c r="I12" s="2">
        <f t="shared" si="0"/>
        <v>0.2682926829268293</v>
      </c>
      <c r="J12">
        <v>1</v>
      </c>
      <c r="K12">
        <v>6</v>
      </c>
      <c r="L12">
        <v>1</v>
      </c>
      <c r="M12">
        <v>0</v>
      </c>
      <c r="N12">
        <v>0</v>
      </c>
      <c r="O12">
        <v>0</v>
      </c>
      <c r="P12" s="2">
        <v>0.273</v>
      </c>
      <c r="Q12" s="2">
        <v>0.3</v>
      </c>
      <c r="R12" s="2">
        <f t="shared" si="1"/>
        <v>0.5682926829268293</v>
      </c>
    </row>
    <row r="13" spans="1:18" ht="13.5">
      <c r="A13" s="1" t="s">
        <v>5</v>
      </c>
      <c r="B13" t="s">
        <v>8</v>
      </c>
      <c r="C13">
        <v>80</v>
      </c>
      <c r="D13" s="2">
        <f t="shared" si="2"/>
        <v>0.18604651162790697</v>
      </c>
      <c r="E13">
        <v>43</v>
      </c>
      <c r="F13">
        <v>8</v>
      </c>
      <c r="G13">
        <v>0</v>
      </c>
      <c r="H13">
        <v>3</v>
      </c>
      <c r="I13" s="2">
        <f t="shared" si="0"/>
        <v>0.18604651162790697</v>
      </c>
      <c r="J13">
        <v>0</v>
      </c>
      <c r="K13">
        <v>5</v>
      </c>
      <c r="L13">
        <v>0</v>
      </c>
      <c r="M13">
        <v>0</v>
      </c>
      <c r="N13">
        <v>1</v>
      </c>
      <c r="O13">
        <v>3</v>
      </c>
      <c r="P13" s="2">
        <v>0.167</v>
      </c>
      <c r="Q13" s="2">
        <v>0.302</v>
      </c>
      <c r="R13" s="2">
        <f t="shared" si="1"/>
        <v>0.48804651162790696</v>
      </c>
    </row>
    <row r="14" spans="1:18" ht="13.5">
      <c r="A14" s="1" t="s">
        <v>5</v>
      </c>
      <c r="B14" t="s">
        <v>184</v>
      </c>
      <c r="C14">
        <v>36</v>
      </c>
      <c r="D14" s="2">
        <f t="shared" si="2"/>
        <v>0.21621621621621623</v>
      </c>
      <c r="E14">
        <v>37</v>
      </c>
      <c r="F14">
        <v>8</v>
      </c>
      <c r="G14">
        <v>0</v>
      </c>
      <c r="H14">
        <v>3</v>
      </c>
      <c r="I14" s="2">
        <f t="shared" si="0"/>
        <v>0.23684210526315788</v>
      </c>
      <c r="J14">
        <v>1</v>
      </c>
      <c r="K14">
        <v>5</v>
      </c>
      <c r="L14">
        <v>0</v>
      </c>
      <c r="M14">
        <v>0</v>
      </c>
      <c r="N14">
        <v>1</v>
      </c>
      <c r="O14">
        <v>1</v>
      </c>
      <c r="P14" s="2">
        <v>0.25</v>
      </c>
      <c r="Q14" s="2">
        <v>0.324</v>
      </c>
      <c r="R14" s="2">
        <f t="shared" si="1"/>
        <v>0.5608421052631579</v>
      </c>
    </row>
    <row r="15" spans="1:18" ht="13.5">
      <c r="A15" s="1" t="s">
        <v>5</v>
      </c>
      <c r="B15" t="s">
        <v>53</v>
      </c>
      <c r="C15">
        <v>46</v>
      </c>
      <c r="D15" s="2">
        <f t="shared" si="2"/>
        <v>0.22448979591836735</v>
      </c>
      <c r="E15">
        <v>49</v>
      </c>
      <c r="F15">
        <v>11</v>
      </c>
      <c r="G15">
        <v>1</v>
      </c>
      <c r="H15">
        <v>4</v>
      </c>
      <c r="I15" s="2">
        <f t="shared" si="0"/>
        <v>0.24</v>
      </c>
      <c r="J15">
        <v>1</v>
      </c>
      <c r="K15">
        <v>3</v>
      </c>
      <c r="L15">
        <v>0</v>
      </c>
      <c r="M15">
        <v>0</v>
      </c>
      <c r="N15">
        <v>1</v>
      </c>
      <c r="O15">
        <v>0</v>
      </c>
      <c r="P15" s="2">
        <v>0.071</v>
      </c>
      <c r="Q15" s="2">
        <v>0.306</v>
      </c>
      <c r="R15" s="2">
        <f t="shared" si="1"/>
        <v>0.546</v>
      </c>
    </row>
    <row r="16" spans="1:18" ht="13.5">
      <c r="A16" s="1" t="s">
        <v>5</v>
      </c>
      <c r="B16" t="s">
        <v>6</v>
      </c>
      <c r="C16">
        <v>37</v>
      </c>
      <c r="D16" s="2">
        <f t="shared" si="2"/>
        <v>0.2857142857142857</v>
      </c>
      <c r="E16">
        <v>21</v>
      </c>
      <c r="F16">
        <v>6</v>
      </c>
      <c r="G16">
        <v>0</v>
      </c>
      <c r="H16">
        <v>2</v>
      </c>
      <c r="I16" s="2">
        <f t="shared" si="0"/>
        <v>0.3181818181818182</v>
      </c>
      <c r="J16">
        <v>1</v>
      </c>
      <c r="K16">
        <v>1</v>
      </c>
      <c r="L16">
        <v>0</v>
      </c>
      <c r="M16">
        <v>0</v>
      </c>
      <c r="N16">
        <v>0</v>
      </c>
      <c r="O16">
        <v>0</v>
      </c>
      <c r="P16" s="2">
        <v>0.429</v>
      </c>
      <c r="Q16" s="2">
        <v>0.333</v>
      </c>
      <c r="R16" s="2">
        <f t="shared" si="1"/>
        <v>0.6511818181818182</v>
      </c>
    </row>
    <row r="17" spans="1:18" ht="13.5">
      <c r="A17" s="1" t="s">
        <v>5</v>
      </c>
      <c r="B17" t="s">
        <v>61</v>
      </c>
      <c r="C17">
        <v>89</v>
      </c>
      <c r="D17" s="2">
        <f t="shared" si="2"/>
        <v>0.3218390804597701</v>
      </c>
      <c r="E17">
        <v>87</v>
      </c>
      <c r="F17">
        <v>28</v>
      </c>
      <c r="G17">
        <v>2</v>
      </c>
      <c r="H17">
        <v>16</v>
      </c>
      <c r="I17" s="2">
        <f t="shared" si="0"/>
        <v>0.33707865168539325</v>
      </c>
      <c r="J17">
        <v>2</v>
      </c>
      <c r="K17">
        <v>6</v>
      </c>
      <c r="L17">
        <v>1</v>
      </c>
      <c r="M17">
        <v>0</v>
      </c>
      <c r="N17">
        <v>0</v>
      </c>
      <c r="O17">
        <v>1</v>
      </c>
      <c r="P17" s="2">
        <v>0.333</v>
      </c>
      <c r="Q17" s="2">
        <v>0.448</v>
      </c>
      <c r="R17" s="2">
        <f t="shared" si="1"/>
        <v>0.7850786516853933</v>
      </c>
    </row>
    <row r="18" spans="1:18" ht="13.5">
      <c r="A18" s="1" t="s">
        <v>181</v>
      </c>
      <c r="B18" t="s">
        <v>185</v>
      </c>
      <c r="C18" s="11" t="s">
        <v>195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13.5">
      <c r="A19" s="1" t="s">
        <v>181</v>
      </c>
      <c r="B19" t="s">
        <v>115</v>
      </c>
      <c r="C19" s="11" t="s">
        <v>195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ht="13.5">
      <c r="A20" s="1" t="s">
        <v>181</v>
      </c>
      <c r="B20" t="s">
        <v>69</v>
      </c>
      <c r="C20">
        <v>30</v>
      </c>
      <c r="D20" s="2">
        <f>F20/E20</f>
        <v>0.21621621621621623</v>
      </c>
      <c r="E20">
        <v>37</v>
      </c>
      <c r="F20">
        <v>8</v>
      </c>
      <c r="G20">
        <v>0</v>
      </c>
      <c r="H20">
        <v>2</v>
      </c>
      <c r="I20" s="2">
        <f>(F20+J20)/(E20+J20+M20)</f>
        <v>0.2564102564102564</v>
      </c>
      <c r="J20">
        <v>2</v>
      </c>
      <c r="K20">
        <v>9</v>
      </c>
      <c r="L20">
        <v>0</v>
      </c>
      <c r="M20">
        <v>0</v>
      </c>
      <c r="N20">
        <v>1</v>
      </c>
      <c r="O20">
        <v>0</v>
      </c>
      <c r="P20" s="2">
        <v>0.375</v>
      </c>
      <c r="Q20" s="2">
        <v>0.243</v>
      </c>
      <c r="R20" s="2">
        <f>I20+Q20</f>
        <v>0.4994102564102564</v>
      </c>
    </row>
    <row r="21" spans="1:18" ht="13.5">
      <c r="A21" s="1" t="s">
        <v>181</v>
      </c>
      <c r="B21" t="s">
        <v>51</v>
      </c>
      <c r="C21">
        <v>90</v>
      </c>
      <c r="D21" s="2">
        <f>F21/E21</f>
        <v>0.19786096256684493</v>
      </c>
      <c r="E21">
        <v>187</v>
      </c>
      <c r="F21">
        <v>37</v>
      </c>
      <c r="G21">
        <v>4</v>
      </c>
      <c r="H21">
        <v>17</v>
      </c>
      <c r="I21" s="2">
        <f>(F21+J21)/(E21+J21+M21)</f>
        <v>0.22164948453608246</v>
      </c>
      <c r="J21">
        <v>6</v>
      </c>
      <c r="K21">
        <v>29</v>
      </c>
      <c r="L21">
        <v>5</v>
      </c>
      <c r="M21">
        <v>1</v>
      </c>
      <c r="N21">
        <v>0</v>
      </c>
      <c r="O21">
        <v>0</v>
      </c>
      <c r="P21" s="2">
        <v>0.171</v>
      </c>
      <c r="Q21" s="2">
        <v>0.31</v>
      </c>
      <c r="R21" s="2">
        <f>I21+Q21</f>
        <v>0.5316494845360824</v>
      </c>
    </row>
    <row r="24" spans="1:20" ht="13.5">
      <c r="A24" s="1" t="s">
        <v>21</v>
      </c>
      <c r="C24" t="s">
        <v>19</v>
      </c>
      <c r="D24" t="s">
        <v>34</v>
      </c>
      <c r="E24" t="s">
        <v>22</v>
      </c>
      <c r="F24" t="s">
        <v>23</v>
      </c>
      <c r="G24" t="s">
        <v>24</v>
      </c>
      <c r="H24" t="s">
        <v>25</v>
      </c>
      <c r="I24" t="s">
        <v>26</v>
      </c>
      <c r="J24" t="s">
        <v>27</v>
      </c>
      <c r="K24" t="s">
        <v>28</v>
      </c>
      <c r="L24" t="s">
        <v>29</v>
      </c>
      <c r="M24" t="s">
        <v>36</v>
      </c>
      <c r="N24" t="s">
        <v>35</v>
      </c>
      <c r="O24" t="s">
        <v>37</v>
      </c>
      <c r="P24" t="s">
        <v>38</v>
      </c>
      <c r="Q24" t="s">
        <v>39</v>
      </c>
      <c r="R24" t="s">
        <v>40</v>
      </c>
      <c r="S24" t="s">
        <v>120</v>
      </c>
      <c r="T24" t="s">
        <v>124</v>
      </c>
    </row>
    <row r="25" spans="1:20" ht="13.5">
      <c r="A25" s="1" t="s">
        <v>186</v>
      </c>
      <c r="B25" t="s">
        <v>56</v>
      </c>
      <c r="C25">
        <v>27</v>
      </c>
      <c r="D25" s="3">
        <f aca="true" t="shared" si="3" ref="D25:D36">R25/J25*9</f>
        <v>3.6993865030674846</v>
      </c>
      <c r="E25">
        <v>11</v>
      </c>
      <c r="F25">
        <v>12</v>
      </c>
      <c r="G25">
        <v>0</v>
      </c>
      <c r="H25">
        <v>0</v>
      </c>
      <c r="I25" s="2">
        <f>E25/(E25+F25)</f>
        <v>0.4782608695652174</v>
      </c>
      <c r="J25" s="8">
        <v>163</v>
      </c>
      <c r="K25">
        <v>3</v>
      </c>
      <c r="L25">
        <v>157</v>
      </c>
      <c r="M25">
        <v>121</v>
      </c>
      <c r="N25">
        <v>26</v>
      </c>
      <c r="O25">
        <v>1</v>
      </c>
      <c r="P25">
        <v>14</v>
      </c>
      <c r="Q25">
        <v>72</v>
      </c>
      <c r="R25">
        <v>67</v>
      </c>
      <c r="S25" s="3">
        <f aca="true" t="shared" si="4" ref="S25:S36">(L25+N25)/J25</f>
        <v>1.1226993865030674</v>
      </c>
      <c r="T25" s="3">
        <f aca="true" t="shared" si="5" ref="T25:T36">M25/J25*9</f>
        <v>6.680981595092025</v>
      </c>
    </row>
    <row r="26" spans="1:20" ht="13.5">
      <c r="A26" s="1" t="s">
        <v>186</v>
      </c>
      <c r="B26" t="s">
        <v>44</v>
      </c>
      <c r="C26">
        <v>26</v>
      </c>
      <c r="D26" s="3">
        <f t="shared" si="3"/>
        <v>3.7436974789915967</v>
      </c>
      <c r="E26">
        <v>11</v>
      </c>
      <c r="F26">
        <v>7</v>
      </c>
      <c r="G26">
        <v>0</v>
      </c>
      <c r="H26">
        <v>0</v>
      </c>
      <c r="I26" s="2">
        <f aca="true" t="shared" si="6" ref="I26:I36">E26/(E26+F26)</f>
        <v>0.6111111111111112</v>
      </c>
      <c r="J26" s="8">
        <v>158.66666666666666</v>
      </c>
      <c r="K26">
        <v>2</v>
      </c>
      <c r="L26">
        <v>177</v>
      </c>
      <c r="M26">
        <v>57</v>
      </c>
      <c r="N26">
        <v>30</v>
      </c>
      <c r="O26">
        <v>2</v>
      </c>
      <c r="P26">
        <v>17</v>
      </c>
      <c r="Q26">
        <v>73</v>
      </c>
      <c r="R26">
        <v>66</v>
      </c>
      <c r="S26" s="3">
        <f t="shared" si="4"/>
        <v>1.3046218487394958</v>
      </c>
      <c r="T26" s="3">
        <f t="shared" si="5"/>
        <v>3.2331932773109244</v>
      </c>
    </row>
    <row r="27" spans="1:20" ht="13.5">
      <c r="A27" s="1" t="s">
        <v>186</v>
      </c>
      <c r="B27" t="s">
        <v>55</v>
      </c>
      <c r="C27">
        <v>26</v>
      </c>
      <c r="D27" s="3">
        <f t="shared" si="3"/>
        <v>4.2749999999999995</v>
      </c>
      <c r="E27">
        <v>12</v>
      </c>
      <c r="F27">
        <v>9</v>
      </c>
      <c r="G27">
        <v>0</v>
      </c>
      <c r="H27">
        <v>0</v>
      </c>
      <c r="I27" s="2">
        <f t="shared" si="6"/>
        <v>0.5714285714285714</v>
      </c>
      <c r="J27" s="8">
        <v>160</v>
      </c>
      <c r="K27" s="4">
        <v>2</v>
      </c>
      <c r="L27" s="4">
        <v>153</v>
      </c>
      <c r="M27" s="4">
        <v>110</v>
      </c>
      <c r="N27" s="4">
        <v>42</v>
      </c>
      <c r="O27" s="4">
        <v>4</v>
      </c>
      <c r="P27" s="4">
        <v>19</v>
      </c>
      <c r="Q27" s="4">
        <v>78</v>
      </c>
      <c r="R27" s="4">
        <v>76</v>
      </c>
      <c r="S27" s="3">
        <f t="shared" si="4"/>
        <v>1.21875</v>
      </c>
      <c r="T27" s="3">
        <f t="shared" si="5"/>
        <v>6.1875</v>
      </c>
    </row>
    <row r="28" spans="1:20" ht="13.5">
      <c r="A28" s="1" t="s">
        <v>186</v>
      </c>
      <c r="B28" t="s">
        <v>151</v>
      </c>
      <c r="C28">
        <v>26</v>
      </c>
      <c r="D28" s="3">
        <f t="shared" si="3"/>
        <v>3.5217391304347827</v>
      </c>
      <c r="E28">
        <v>17</v>
      </c>
      <c r="F28">
        <v>7</v>
      </c>
      <c r="G28">
        <v>0</v>
      </c>
      <c r="H28">
        <v>0</v>
      </c>
      <c r="I28" s="2">
        <f t="shared" si="6"/>
        <v>0.7083333333333334</v>
      </c>
      <c r="J28" s="8">
        <v>161</v>
      </c>
      <c r="K28" s="4">
        <v>2</v>
      </c>
      <c r="L28" s="4">
        <v>156</v>
      </c>
      <c r="M28" s="4">
        <v>52</v>
      </c>
      <c r="N28" s="4">
        <v>35</v>
      </c>
      <c r="O28" s="4">
        <v>2</v>
      </c>
      <c r="P28" s="4">
        <v>12</v>
      </c>
      <c r="Q28" s="4">
        <v>67</v>
      </c>
      <c r="R28" s="4">
        <v>63</v>
      </c>
      <c r="S28" s="3">
        <f t="shared" si="4"/>
        <v>1.186335403726708</v>
      </c>
      <c r="T28" s="3">
        <f t="shared" si="5"/>
        <v>2.906832298136646</v>
      </c>
    </row>
    <row r="29" spans="1:20" ht="13.5">
      <c r="A29" s="1" t="s">
        <v>186</v>
      </c>
      <c r="B29" t="s">
        <v>57</v>
      </c>
      <c r="C29">
        <v>25</v>
      </c>
      <c r="D29" s="3">
        <f t="shared" si="3"/>
        <v>2.856846473029046</v>
      </c>
      <c r="E29">
        <v>11</v>
      </c>
      <c r="F29">
        <v>5</v>
      </c>
      <c r="G29">
        <v>0</v>
      </c>
      <c r="H29">
        <v>0</v>
      </c>
      <c r="I29" s="2">
        <f t="shared" si="6"/>
        <v>0.6875</v>
      </c>
      <c r="J29" s="8">
        <v>160.66666666666666</v>
      </c>
      <c r="K29" s="4">
        <v>2</v>
      </c>
      <c r="L29" s="4">
        <v>150</v>
      </c>
      <c r="M29" s="4">
        <v>40</v>
      </c>
      <c r="N29" s="4">
        <v>28</v>
      </c>
      <c r="O29" s="4">
        <v>3</v>
      </c>
      <c r="P29" s="4">
        <v>9</v>
      </c>
      <c r="Q29" s="4">
        <v>52</v>
      </c>
      <c r="R29" s="4">
        <v>51</v>
      </c>
      <c r="S29" s="3">
        <f t="shared" si="4"/>
        <v>1.107883817427386</v>
      </c>
      <c r="T29" s="3">
        <f t="shared" si="5"/>
        <v>2.240663900414938</v>
      </c>
    </row>
    <row r="30" spans="1:20" ht="13.5">
      <c r="A30" s="1" t="s">
        <v>187</v>
      </c>
      <c r="B30" t="s">
        <v>116</v>
      </c>
      <c r="C30">
        <v>38</v>
      </c>
      <c r="D30" s="3">
        <f t="shared" si="3"/>
        <v>2.6999999999999997</v>
      </c>
      <c r="E30">
        <v>5</v>
      </c>
      <c r="F30">
        <v>1</v>
      </c>
      <c r="G30">
        <v>1</v>
      </c>
      <c r="H30">
        <v>3</v>
      </c>
      <c r="I30" s="2">
        <f t="shared" si="6"/>
        <v>0.8333333333333334</v>
      </c>
      <c r="J30" s="8">
        <v>63.333333333333336</v>
      </c>
      <c r="K30" s="4">
        <v>0</v>
      </c>
      <c r="L30" s="4">
        <v>54</v>
      </c>
      <c r="M30" s="4">
        <v>8</v>
      </c>
      <c r="N30" s="4">
        <v>11</v>
      </c>
      <c r="O30" s="4">
        <v>5</v>
      </c>
      <c r="P30" s="4">
        <v>5</v>
      </c>
      <c r="Q30" s="4">
        <v>20</v>
      </c>
      <c r="R30" s="4">
        <v>19</v>
      </c>
      <c r="S30" s="3">
        <f t="shared" si="4"/>
        <v>1.026315789473684</v>
      </c>
      <c r="T30" s="3">
        <f t="shared" si="5"/>
        <v>1.1368421052631579</v>
      </c>
    </row>
    <row r="31" spans="1:20" ht="13.5">
      <c r="A31" s="1" t="s">
        <v>187</v>
      </c>
      <c r="B31" t="s">
        <v>83</v>
      </c>
      <c r="C31">
        <v>45</v>
      </c>
      <c r="D31" s="3">
        <f t="shared" si="3"/>
        <v>3.3177966101694913</v>
      </c>
      <c r="E31">
        <v>7</v>
      </c>
      <c r="F31">
        <v>1</v>
      </c>
      <c r="G31">
        <v>0</v>
      </c>
      <c r="H31">
        <v>10</v>
      </c>
      <c r="I31" s="2">
        <f t="shared" si="6"/>
        <v>0.875</v>
      </c>
      <c r="J31" s="8">
        <v>78.66666666666667</v>
      </c>
      <c r="K31" s="4">
        <v>0</v>
      </c>
      <c r="L31" s="4">
        <v>59</v>
      </c>
      <c r="M31" s="4">
        <v>29</v>
      </c>
      <c r="N31" s="4">
        <v>14</v>
      </c>
      <c r="O31" s="4">
        <v>2</v>
      </c>
      <c r="P31" s="4">
        <v>8</v>
      </c>
      <c r="Q31" s="4">
        <v>30</v>
      </c>
      <c r="R31" s="4">
        <v>29</v>
      </c>
      <c r="S31" s="3">
        <f t="shared" si="4"/>
        <v>0.9279661016949152</v>
      </c>
      <c r="T31" s="3">
        <f t="shared" si="5"/>
        <v>3.3177966101694913</v>
      </c>
    </row>
    <row r="32" spans="1:20" ht="13.5">
      <c r="A32" s="1" t="s">
        <v>187</v>
      </c>
      <c r="B32" t="s">
        <v>134</v>
      </c>
      <c r="C32">
        <v>32</v>
      </c>
      <c r="D32" s="3">
        <f t="shared" si="3"/>
        <v>2.0057142857142853</v>
      </c>
      <c r="E32">
        <v>5</v>
      </c>
      <c r="F32">
        <v>1</v>
      </c>
      <c r="G32">
        <v>0</v>
      </c>
      <c r="H32">
        <v>5</v>
      </c>
      <c r="I32" s="2">
        <f t="shared" si="6"/>
        <v>0.8333333333333334</v>
      </c>
      <c r="J32" s="8">
        <v>58.333333333333336</v>
      </c>
      <c r="K32" s="4">
        <v>0</v>
      </c>
      <c r="L32" s="4">
        <v>43</v>
      </c>
      <c r="M32" s="4">
        <v>16</v>
      </c>
      <c r="N32" s="4">
        <v>10</v>
      </c>
      <c r="O32" s="4">
        <v>2</v>
      </c>
      <c r="P32" s="4">
        <v>3</v>
      </c>
      <c r="Q32" s="4">
        <v>15</v>
      </c>
      <c r="R32" s="4">
        <v>13</v>
      </c>
      <c r="S32" s="3">
        <f t="shared" si="4"/>
        <v>0.9085714285714286</v>
      </c>
      <c r="T32" s="3">
        <f t="shared" si="5"/>
        <v>2.468571428571429</v>
      </c>
    </row>
    <row r="33" spans="1:20" ht="13.5">
      <c r="A33" s="1" t="s">
        <v>188</v>
      </c>
      <c r="B33" t="s">
        <v>191</v>
      </c>
      <c r="C33">
        <v>1</v>
      </c>
      <c r="D33" s="3">
        <f>R33/J33*9</f>
        <v>0</v>
      </c>
      <c r="E33">
        <v>0</v>
      </c>
      <c r="F33">
        <v>0</v>
      </c>
      <c r="G33">
        <v>0</v>
      </c>
      <c r="H33">
        <v>0</v>
      </c>
      <c r="I33" s="2">
        <v>0</v>
      </c>
      <c r="J33" s="8">
        <v>1.6666666666666665</v>
      </c>
      <c r="K33" s="4">
        <v>0</v>
      </c>
      <c r="L33" s="4">
        <v>1</v>
      </c>
      <c r="M33" s="4">
        <v>2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3">
        <f>(L33+N33)/J33</f>
        <v>0.6000000000000001</v>
      </c>
      <c r="T33" s="3">
        <f>M33/J33*9</f>
        <v>10.8</v>
      </c>
    </row>
    <row r="34" spans="1:20" ht="13.5">
      <c r="A34" s="1" t="s">
        <v>189</v>
      </c>
      <c r="B34" t="s">
        <v>192</v>
      </c>
      <c r="C34">
        <v>41</v>
      </c>
      <c r="D34" s="3">
        <f t="shared" si="3"/>
        <v>3.681818181818182</v>
      </c>
      <c r="E34">
        <v>2</v>
      </c>
      <c r="F34">
        <v>2</v>
      </c>
      <c r="G34">
        <v>0</v>
      </c>
      <c r="H34">
        <v>2</v>
      </c>
      <c r="I34" s="2">
        <f t="shared" si="6"/>
        <v>0.5</v>
      </c>
      <c r="J34" s="8">
        <v>73.33333333333333</v>
      </c>
      <c r="K34" s="4">
        <v>0</v>
      </c>
      <c r="L34" s="4">
        <v>80</v>
      </c>
      <c r="M34" s="4">
        <v>32</v>
      </c>
      <c r="N34" s="4">
        <v>10</v>
      </c>
      <c r="O34" s="4">
        <v>1</v>
      </c>
      <c r="P34" s="4">
        <v>3</v>
      </c>
      <c r="Q34" s="4">
        <v>30</v>
      </c>
      <c r="R34" s="4">
        <v>30</v>
      </c>
      <c r="S34" s="3">
        <f t="shared" si="4"/>
        <v>1.2272727272727273</v>
      </c>
      <c r="T34" s="3">
        <f t="shared" si="5"/>
        <v>3.9272727272727277</v>
      </c>
    </row>
    <row r="35" spans="1:20" ht="13.5">
      <c r="A35" s="1" t="s">
        <v>189</v>
      </c>
      <c r="B35" t="s">
        <v>87</v>
      </c>
      <c r="C35">
        <v>36</v>
      </c>
      <c r="D35" s="3">
        <f t="shared" si="3"/>
        <v>3.1935483870967745</v>
      </c>
      <c r="E35">
        <v>2</v>
      </c>
      <c r="F35">
        <v>4</v>
      </c>
      <c r="G35">
        <v>0</v>
      </c>
      <c r="H35">
        <v>9</v>
      </c>
      <c r="I35" s="2">
        <f t="shared" si="6"/>
        <v>0.3333333333333333</v>
      </c>
      <c r="J35" s="8">
        <v>62</v>
      </c>
      <c r="K35" s="4">
        <v>0</v>
      </c>
      <c r="L35" s="4">
        <v>55</v>
      </c>
      <c r="M35" s="4">
        <v>18</v>
      </c>
      <c r="N35" s="4">
        <v>15</v>
      </c>
      <c r="O35" s="4">
        <v>2</v>
      </c>
      <c r="P35" s="4">
        <v>4</v>
      </c>
      <c r="Q35" s="4">
        <v>23</v>
      </c>
      <c r="R35" s="4">
        <v>22</v>
      </c>
      <c r="S35" s="3">
        <f t="shared" si="4"/>
        <v>1.1290322580645162</v>
      </c>
      <c r="T35" s="3">
        <f t="shared" si="5"/>
        <v>2.612903225806452</v>
      </c>
    </row>
    <row r="36" spans="1:20" ht="13.5">
      <c r="A36" s="1" t="s">
        <v>190</v>
      </c>
      <c r="B36" t="s">
        <v>58</v>
      </c>
      <c r="C36">
        <v>60</v>
      </c>
      <c r="D36" s="3">
        <f t="shared" si="3"/>
        <v>1.218045112781955</v>
      </c>
      <c r="E36">
        <v>0</v>
      </c>
      <c r="F36">
        <v>1</v>
      </c>
      <c r="G36">
        <v>55</v>
      </c>
      <c r="H36">
        <v>2</v>
      </c>
      <c r="I36" s="2">
        <f t="shared" si="6"/>
        <v>0</v>
      </c>
      <c r="J36" s="8">
        <v>88.66666666666667</v>
      </c>
      <c r="K36" s="4">
        <v>0</v>
      </c>
      <c r="L36" s="4">
        <v>51</v>
      </c>
      <c r="M36" s="4">
        <v>41</v>
      </c>
      <c r="N36" s="4">
        <v>9</v>
      </c>
      <c r="O36" s="4">
        <v>1</v>
      </c>
      <c r="P36" s="4">
        <v>4</v>
      </c>
      <c r="Q36" s="4">
        <v>12</v>
      </c>
      <c r="R36" s="4">
        <v>12</v>
      </c>
      <c r="S36" s="3">
        <f t="shared" si="4"/>
        <v>0.6766917293233082</v>
      </c>
      <c r="T36" s="3">
        <f t="shared" si="5"/>
        <v>4.161654135338346</v>
      </c>
    </row>
    <row r="37" spans="1:20" ht="13.5">
      <c r="A37" s="1" t="s">
        <v>181</v>
      </c>
      <c r="B37" t="s">
        <v>193</v>
      </c>
      <c r="C37" s="11" t="s">
        <v>194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1:20" ht="13.5">
      <c r="A38" s="1" t="s">
        <v>181</v>
      </c>
      <c r="B38" t="s">
        <v>63</v>
      </c>
      <c r="C38" s="11" t="s">
        <v>194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1:20" ht="13.5">
      <c r="A39" s="1" t="s">
        <v>181</v>
      </c>
      <c r="B39" t="s">
        <v>136</v>
      </c>
      <c r="C39">
        <v>36</v>
      </c>
      <c r="D39" s="3">
        <f>R39/J39*9</f>
        <v>4.129411764705883</v>
      </c>
      <c r="E39">
        <v>8</v>
      </c>
      <c r="F39">
        <v>1</v>
      </c>
      <c r="G39">
        <v>0</v>
      </c>
      <c r="H39">
        <v>3</v>
      </c>
      <c r="I39" s="2">
        <f>E39/(E39+F39)</f>
        <v>0.8888888888888888</v>
      </c>
      <c r="J39" s="8">
        <v>56.666666666666664</v>
      </c>
      <c r="K39" s="10">
        <v>0</v>
      </c>
      <c r="L39" s="10">
        <v>63</v>
      </c>
      <c r="M39" s="10">
        <v>15</v>
      </c>
      <c r="N39" s="10">
        <v>14</v>
      </c>
      <c r="O39" s="10">
        <v>2</v>
      </c>
      <c r="P39" s="10">
        <v>0</v>
      </c>
      <c r="Q39" s="10">
        <v>27</v>
      </c>
      <c r="R39" s="10">
        <v>26</v>
      </c>
      <c r="S39" s="3">
        <f>(L39+N39)/J39</f>
        <v>1.3588235294117648</v>
      </c>
      <c r="T39" s="3">
        <f>M39/J39*9</f>
        <v>2.3823529411764706</v>
      </c>
    </row>
    <row r="40" spans="1:20" ht="13.5">
      <c r="A40" s="1" t="s">
        <v>181</v>
      </c>
      <c r="B40" t="s">
        <v>114</v>
      </c>
      <c r="C40">
        <v>1</v>
      </c>
      <c r="D40" s="3">
        <f>R40/J40*9</f>
        <v>9</v>
      </c>
      <c r="E40">
        <v>0</v>
      </c>
      <c r="F40">
        <v>1</v>
      </c>
      <c r="G40">
        <v>0</v>
      </c>
      <c r="H40">
        <v>0</v>
      </c>
      <c r="I40" s="2">
        <f>E40/(E40+F40)</f>
        <v>0</v>
      </c>
      <c r="J40" s="8">
        <v>1</v>
      </c>
      <c r="K40" s="10">
        <v>0</v>
      </c>
      <c r="L40" s="10">
        <v>1</v>
      </c>
      <c r="M40" s="10">
        <v>1</v>
      </c>
      <c r="N40" s="10">
        <v>0</v>
      </c>
      <c r="O40" s="10">
        <v>0</v>
      </c>
      <c r="P40" s="10">
        <v>0</v>
      </c>
      <c r="Q40" s="10">
        <v>1</v>
      </c>
      <c r="R40" s="10">
        <v>1</v>
      </c>
      <c r="S40" s="3">
        <f>(L40+N40)/J40</f>
        <v>1</v>
      </c>
      <c r="T40" s="3">
        <f>M40/J40*9</f>
        <v>9</v>
      </c>
    </row>
  </sheetData>
  <mergeCells count="4">
    <mergeCell ref="C37:T37"/>
    <mergeCell ref="C38:T38"/>
    <mergeCell ref="C18:R18"/>
    <mergeCell ref="C19:R19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0"/>
  <sheetViews>
    <sheetView workbookViewId="0" topLeftCell="A2">
      <selection activeCell="C39" sqref="C39:T39"/>
    </sheetView>
  </sheetViews>
  <sheetFormatPr defaultColWidth="9.00390625" defaultRowHeight="13.5"/>
  <cols>
    <col min="1" max="1" width="5.25390625" style="0" bestFit="1" customWidth="1"/>
    <col min="2" max="2" width="21.00390625" style="0" bestFit="1" customWidth="1"/>
    <col min="3" max="3" width="5.25390625" style="0" bestFit="1" customWidth="1"/>
    <col min="4" max="4" width="5.50390625" style="0" bestFit="1" customWidth="1"/>
    <col min="5" max="9" width="5.25390625" style="0" bestFit="1" customWidth="1"/>
    <col min="10" max="10" width="8.125" style="0" bestFit="1" customWidth="1"/>
    <col min="11" max="11" width="5.25390625" style="0" bestFit="1" customWidth="1"/>
    <col min="12" max="12" width="5.50390625" style="0" bestFit="1" customWidth="1"/>
    <col min="13" max="18" width="5.25390625" style="0" bestFit="1" customWidth="1"/>
    <col min="19" max="19" width="5.75390625" style="0" bestFit="1" customWidth="1"/>
    <col min="20" max="20" width="7.125" style="0" bestFit="1" customWidth="1"/>
  </cols>
  <sheetData>
    <row r="1" spans="1:18" ht="13.5">
      <c r="A1" t="s">
        <v>0</v>
      </c>
      <c r="C1" t="s">
        <v>19</v>
      </c>
      <c r="D1" t="s">
        <v>9</v>
      </c>
      <c r="E1" t="s">
        <v>10</v>
      </c>
      <c r="F1" t="s">
        <v>11</v>
      </c>
      <c r="G1" t="s">
        <v>33</v>
      </c>
      <c r="H1" t="s">
        <v>12</v>
      </c>
      <c r="I1" t="s">
        <v>13</v>
      </c>
      <c r="J1" t="s">
        <v>30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31</v>
      </c>
      <c r="Q1" t="s">
        <v>32</v>
      </c>
      <c r="R1" t="s">
        <v>20</v>
      </c>
    </row>
    <row r="2" spans="1:18" ht="13.5">
      <c r="A2">
        <v>1</v>
      </c>
      <c r="B2" t="s">
        <v>47</v>
      </c>
      <c r="C2">
        <v>143</v>
      </c>
      <c r="D2" s="2">
        <f>F2/E2</f>
        <v>0.2672811059907834</v>
      </c>
      <c r="E2">
        <v>434</v>
      </c>
      <c r="F2">
        <v>116</v>
      </c>
      <c r="G2">
        <v>3</v>
      </c>
      <c r="H2">
        <v>13</v>
      </c>
      <c r="I2" s="2">
        <f>(F2+J2)/(E2+J2+M2)</f>
        <v>0.3375</v>
      </c>
      <c r="J2">
        <v>46</v>
      </c>
      <c r="K2">
        <v>47</v>
      </c>
      <c r="L2">
        <v>0</v>
      </c>
      <c r="M2">
        <v>0</v>
      </c>
      <c r="N2">
        <v>19</v>
      </c>
      <c r="O2">
        <v>1</v>
      </c>
      <c r="P2" s="2">
        <v>0.175</v>
      </c>
      <c r="Q2" s="2">
        <v>0.415</v>
      </c>
      <c r="R2" s="2">
        <f>I2+Q2</f>
        <v>0.7525</v>
      </c>
    </row>
    <row r="3" spans="1:18" ht="13.5">
      <c r="A3">
        <v>2</v>
      </c>
      <c r="B3" t="s">
        <v>1</v>
      </c>
      <c r="C3">
        <v>143</v>
      </c>
      <c r="D3" s="2">
        <f aca="true" t="shared" si="0" ref="D3:D17">F3/E3</f>
        <v>0.2776470588235294</v>
      </c>
      <c r="E3">
        <v>425</v>
      </c>
      <c r="F3">
        <v>118</v>
      </c>
      <c r="G3">
        <v>1</v>
      </c>
      <c r="H3">
        <v>40</v>
      </c>
      <c r="I3" s="2">
        <f aca="true" t="shared" si="1" ref="I3:I17">(F3+J3)/(E3+J3+M3)</f>
        <v>0.3296943231441048</v>
      </c>
      <c r="J3">
        <v>33</v>
      </c>
      <c r="K3">
        <v>46</v>
      </c>
      <c r="L3">
        <v>17</v>
      </c>
      <c r="M3">
        <v>0</v>
      </c>
      <c r="N3">
        <v>42</v>
      </c>
      <c r="O3">
        <v>4</v>
      </c>
      <c r="P3" s="2">
        <v>0.397</v>
      </c>
      <c r="Q3" s="2">
        <v>0.367</v>
      </c>
      <c r="R3" s="2">
        <f aca="true" t="shared" si="2" ref="R3:R17">I3+Q3</f>
        <v>0.6966943231441047</v>
      </c>
    </row>
    <row r="4" spans="1:18" ht="13.5">
      <c r="A4">
        <v>3</v>
      </c>
      <c r="B4" t="s">
        <v>50</v>
      </c>
      <c r="C4">
        <v>142</v>
      </c>
      <c r="D4" s="2">
        <f t="shared" si="0"/>
        <v>0.29519071310116085</v>
      </c>
      <c r="E4">
        <v>603</v>
      </c>
      <c r="F4">
        <v>178</v>
      </c>
      <c r="G4">
        <v>6</v>
      </c>
      <c r="H4">
        <v>63</v>
      </c>
      <c r="I4" s="2">
        <f t="shared" si="1"/>
        <v>0.3328100470957614</v>
      </c>
      <c r="J4">
        <v>34</v>
      </c>
      <c r="K4">
        <v>53</v>
      </c>
      <c r="L4">
        <v>0</v>
      </c>
      <c r="M4">
        <v>0</v>
      </c>
      <c r="N4">
        <v>21</v>
      </c>
      <c r="O4">
        <v>5</v>
      </c>
      <c r="P4" s="2">
        <v>0.292</v>
      </c>
      <c r="Q4" s="2">
        <v>0.4</v>
      </c>
      <c r="R4" s="2">
        <f t="shared" si="2"/>
        <v>0.7328100470957615</v>
      </c>
    </row>
    <row r="5" spans="1:18" ht="13.5">
      <c r="A5">
        <v>4</v>
      </c>
      <c r="B5" t="s">
        <v>82</v>
      </c>
      <c r="C5">
        <v>143</v>
      </c>
      <c r="D5" s="2">
        <f t="shared" si="0"/>
        <v>0.3091216216216216</v>
      </c>
      <c r="E5">
        <v>592</v>
      </c>
      <c r="F5">
        <v>183</v>
      </c>
      <c r="G5">
        <v>15</v>
      </c>
      <c r="H5">
        <v>91</v>
      </c>
      <c r="I5" s="2">
        <f t="shared" si="1"/>
        <v>0.3466453674121406</v>
      </c>
      <c r="J5">
        <v>34</v>
      </c>
      <c r="K5">
        <v>46</v>
      </c>
      <c r="L5">
        <v>0</v>
      </c>
      <c r="M5">
        <v>0</v>
      </c>
      <c r="N5">
        <v>6</v>
      </c>
      <c r="O5">
        <v>14</v>
      </c>
      <c r="P5" s="2">
        <v>0.379</v>
      </c>
      <c r="Q5" s="2">
        <v>0.492</v>
      </c>
      <c r="R5" s="2">
        <f t="shared" si="2"/>
        <v>0.8386453674121406</v>
      </c>
    </row>
    <row r="6" spans="1:18" ht="13.5">
      <c r="A6">
        <v>5</v>
      </c>
      <c r="B6" t="s">
        <v>127</v>
      </c>
      <c r="C6">
        <v>64</v>
      </c>
      <c r="D6" s="2">
        <f t="shared" si="0"/>
        <v>0.28294573643410853</v>
      </c>
      <c r="E6">
        <v>258</v>
      </c>
      <c r="F6">
        <v>73</v>
      </c>
      <c r="G6">
        <v>6</v>
      </c>
      <c r="H6">
        <v>39</v>
      </c>
      <c r="I6" s="2">
        <f t="shared" si="1"/>
        <v>0.34397163120567376</v>
      </c>
      <c r="J6">
        <v>24</v>
      </c>
      <c r="K6">
        <v>34</v>
      </c>
      <c r="L6">
        <v>0</v>
      </c>
      <c r="M6">
        <v>0</v>
      </c>
      <c r="N6">
        <v>8</v>
      </c>
      <c r="O6">
        <v>4</v>
      </c>
      <c r="P6" s="2">
        <v>0.286</v>
      </c>
      <c r="Q6" s="2">
        <v>0.453</v>
      </c>
      <c r="R6" s="2">
        <f t="shared" si="2"/>
        <v>0.7969716312056738</v>
      </c>
    </row>
    <row r="7" spans="1:18" ht="13.5">
      <c r="A7">
        <v>6</v>
      </c>
      <c r="B7" t="s">
        <v>74</v>
      </c>
      <c r="C7">
        <v>142</v>
      </c>
      <c r="D7" s="2">
        <f t="shared" si="0"/>
        <v>0.2707317073170732</v>
      </c>
      <c r="E7">
        <v>410</v>
      </c>
      <c r="F7">
        <v>111</v>
      </c>
      <c r="G7">
        <v>0</v>
      </c>
      <c r="H7">
        <v>32</v>
      </c>
      <c r="I7" s="2">
        <f t="shared" si="1"/>
        <v>0.30303030303030304</v>
      </c>
      <c r="J7">
        <v>19</v>
      </c>
      <c r="K7">
        <v>43</v>
      </c>
      <c r="L7">
        <v>18</v>
      </c>
      <c r="M7">
        <v>0</v>
      </c>
      <c r="N7">
        <v>22</v>
      </c>
      <c r="O7">
        <v>11</v>
      </c>
      <c r="P7" s="2">
        <v>0.233</v>
      </c>
      <c r="Q7" s="2">
        <v>0.373</v>
      </c>
      <c r="R7" s="2">
        <f t="shared" si="2"/>
        <v>0.676030303030303</v>
      </c>
    </row>
    <row r="8" spans="1:18" ht="13.5">
      <c r="A8">
        <v>7</v>
      </c>
      <c r="B8" t="s">
        <v>197</v>
      </c>
      <c r="C8">
        <v>144</v>
      </c>
      <c r="D8" s="2">
        <f t="shared" si="0"/>
        <v>0.28735632183908044</v>
      </c>
      <c r="E8">
        <v>348</v>
      </c>
      <c r="F8">
        <v>100</v>
      </c>
      <c r="G8">
        <v>0</v>
      </c>
      <c r="H8">
        <v>34</v>
      </c>
      <c r="I8" s="2">
        <f t="shared" si="1"/>
        <v>0.32972972972972975</v>
      </c>
      <c r="J8">
        <v>22</v>
      </c>
      <c r="K8">
        <v>44</v>
      </c>
      <c r="L8">
        <v>22</v>
      </c>
      <c r="M8">
        <v>0</v>
      </c>
      <c r="N8">
        <v>8</v>
      </c>
      <c r="O8">
        <v>8</v>
      </c>
      <c r="P8" s="2">
        <v>0.276</v>
      </c>
      <c r="Q8" s="2">
        <v>0.376</v>
      </c>
      <c r="R8" s="2">
        <f t="shared" si="2"/>
        <v>0.7057297297297298</v>
      </c>
    </row>
    <row r="9" spans="1:18" ht="13.5">
      <c r="A9">
        <v>8</v>
      </c>
      <c r="B9" t="s">
        <v>3</v>
      </c>
      <c r="C9">
        <v>109</v>
      </c>
      <c r="D9" s="2">
        <f t="shared" si="0"/>
        <v>0.21933962264150944</v>
      </c>
      <c r="E9">
        <v>424</v>
      </c>
      <c r="F9">
        <v>93</v>
      </c>
      <c r="G9">
        <v>13</v>
      </c>
      <c r="H9">
        <v>51</v>
      </c>
      <c r="I9" s="2">
        <f t="shared" si="1"/>
        <v>0.2539325842696629</v>
      </c>
      <c r="J9">
        <v>20</v>
      </c>
      <c r="K9">
        <v>54</v>
      </c>
      <c r="L9">
        <v>0</v>
      </c>
      <c r="M9">
        <v>1</v>
      </c>
      <c r="N9">
        <v>0</v>
      </c>
      <c r="O9">
        <v>7</v>
      </c>
      <c r="P9" s="2">
        <v>0.273</v>
      </c>
      <c r="Q9" s="2">
        <v>0.349</v>
      </c>
      <c r="R9" s="2">
        <f t="shared" si="2"/>
        <v>0.6029325842696629</v>
      </c>
    </row>
    <row r="10" spans="1:18" ht="13.5">
      <c r="A10" s="1" t="s">
        <v>78</v>
      </c>
      <c r="B10" t="s">
        <v>135</v>
      </c>
      <c r="C10">
        <v>128</v>
      </c>
      <c r="D10" s="2">
        <f t="shared" si="0"/>
        <v>0.24919093851132687</v>
      </c>
      <c r="E10">
        <v>309</v>
      </c>
      <c r="F10">
        <v>77</v>
      </c>
      <c r="G10">
        <v>16</v>
      </c>
      <c r="H10">
        <v>35</v>
      </c>
      <c r="I10" s="2">
        <f t="shared" si="1"/>
        <v>0.2874617737003058</v>
      </c>
      <c r="J10">
        <v>17</v>
      </c>
      <c r="K10">
        <v>37</v>
      </c>
      <c r="L10">
        <v>0</v>
      </c>
      <c r="M10">
        <v>1</v>
      </c>
      <c r="N10">
        <v>2</v>
      </c>
      <c r="O10">
        <v>2</v>
      </c>
      <c r="P10" s="2">
        <v>0.192</v>
      </c>
      <c r="Q10" s="2">
        <v>0.437</v>
      </c>
      <c r="R10" s="2">
        <f t="shared" si="2"/>
        <v>0.7244617737003058</v>
      </c>
    </row>
    <row r="11" spans="1:18" ht="13.5">
      <c r="A11" s="1" t="s">
        <v>5</v>
      </c>
      <c r="B11" t="s">
        <v>61</v>
      </c>
      <c r="C11">
        <v>96</v>
      </c>
      <c r="D11" s="2">
        <f t="shared" si="0"/>
        <v>0.2625</v>
      </c>
      <c r="E11">
        <v>160</v>
      </c>
      <c r="F11">
        <v>42</v>
      </c>
      <c r="G11">
        <v>1</v>
      </c>
      <c r="H11">
        <v>16</v>
      </c>
      <c r="I11" s="2">
        <f t="shared" si="1"/>
        <v>0.3179190751445087</v>
      </c>
      <c r="J11">
        <v>13</v>
      </c>
      <c r="K11">
        <v>10</v>
      </c>
      <c r="L11">
        <v>1</v>
      </c>
      <c r="M11">
        <v>0</v>
      </c>
      <c r="N11">
        <v>1</v>
      </c>
      <c r="O11">
        <v>2</v>
      </c>
      <c r="P11" s="2">
        <v>0.283</v>
      </c>
      <c r="Q11" s="2">
        <v>0.381</v>
      </c>
      <c r="R11" s="2">
        <f t="shared" si="2"/>
        <v>0.6989190751445087</v>
      </c>
    </row>
    <row r="12" spans="1:18" ht="13.5">
      <c r="A12" s="1" t="s">
        <v>5</v>
      </c>
      <c r="B12" t="s">
        <v>6</v>
      </c>
      <c r="C12">
        <v>56</v>
      </c>
      <c r="D12" s="2">
        <f t="shared" si="0"/>
        <v>0.2926829268292683</v>
      </c>
      <c r="E12">
        <v>41</v>
      </c>
      <c r="F12">
        <v>12</v>
      </c>
      <c r="G12">
        <v>0</v>
      </c>
      <c r="H12">
        <v>8</v>
      </c>
      <c r="I12" s="2">
        <f t="shared" si="1"/>
        <v>0.30952380952380953</v>
      </c>
      <c r="J12">
        <v>1</v>
      </c>
      <c r="K12">
        <v>4</v>
      </c>
      <c r="L12">
        <v>5</v>
      </c>
      <c r="M12">
        <v>0</v>
      </c>
      <c r="N12">
        <v>1</v>
      </c>
      <c r="O12">
        <v>1</v>
      </c>
      <c r="P12" s="2">
        <v>0.417</v>
      </c>
      <c r="Q12" s="2">
        <v>0.39</v>
      </c>
      <c r="R12" s="2">
        <f t="shared" si="2"/>
        <v>0.6995238095238095</v>
      </c>
    </row>
    <row r="13" spans="1:18" ht="13.5">
      <c r="A13" s="1" t="s">
        <v>5</v>
      </c>
      <c r="B13" t="s">
        <v>198</v>
      </c>
      <c r="C13">
        <v>96</v>
      </c>
      <c r="D13" s="2">
        <f t="shared" si="0"/>
        <v>0.1781609195402299</v>
      </c>
      <c r="E13">
        <v>174</v>
      </c>
      <c r="F13">
        <v>31</v>
      </c>
      <c r="G13">
        <v>3</v>
      </c>
      <c r="H13">
        <v>19</v>
      </c>
      <c r="I13" s="2">
        <f t="shared" si="1"/>
        <v>0.2032967032967033</v>
      </c>
      <c r="J13">
        <v>6</v>
      </c>
      <c r="K13">
        <v>29</v>
      </c>
      <c r="L13">
        <v>0</v>
      </c>
      <c r="M13">
        <v>2</v>
      </c>
      <c r="N13">
        <v>1</v>
      </c>
      <c r="O13">
        <v>1</v>
      </c>
      <c r="P13" s="2">
        <v>0.14</v>
      </c>
      <c r="Q13" s="2">
        <v>0.27</v>
      </c>
      <c r="R13" s="2">
        <f t="shared" si="2"/>
        <v>0.4732967032967033</v>
      </c>
    </row>
    <row r="14" spans="1:18" ht="13.5">
      <c r="A14" s="1" t="s">
        <v>5</v>
      </c>
      <c r="B14" t="s">
        <v>52</v>
      </c>
      <c r="C14">
        <v>23</v>
      </c>
      <c r="D14" s="2">
        <f t="shared" si="0"/>
        <v>0.14285714285714285</v>
      </c>
      <c r="E14">
        <v>21</v>
      </c>
      <c r="F14">
        <v>3</v>
      </c>
      <c r="G14">
        <v>0</v>
      </c>
      <c r="H14">
        <v>1</v>
      </c>
      <c r="I14" s="2">
        <f t="shared" si="1"/>
        <v>0.14285714285714285</v>
      </c>
      <c r="J14">
        <v>0</v>
      </c>
      <c r="K14">
        <v>5</v>
      </c>
      <c r="L14">
        <v>1</v>
      </c>
      <c r="M14">
        <v>0</v>
      </c>
      <c r="N14">
        <v>0</v>
      </c>
      <c r="O14">
        <v>0</v>
      </c>
      <c r="P14" s="2">
        <v>0.077</v>
      </c>
      <c r="Q14" s="2">
        <v>0.143</v>
      </c>
      <c r="R14" s="2">
        <f t="shared" si="2"/>
        <v>0.2858571428571428</v>
      </c>
    </row>
    <row r="15" spans="1:18" ht="13.5">
      <c r="A15" s="1" t="s">
        <v>5</v>
      </c>
      <c r="B15" t="s">
        <v>199</v>
      </c>
      <c r="C15">
        <v>61</v>
      </c>
      <c r="D15" s="2">
        <f t="shared" si="0"/>
        <v>0.26666666666666666</v>
      </c>
      <c r="E15">
        <v>30</v>
      </c>
      <c r="F15">
        <v>8</v>
      </c>
      <c r="G15">
        <v>0</v>
      </c>
      <c r="H15">
        <v>3</v>
      </c>
      <c r="I15" s="2">
        <f t="shared" si="1"/>
        <v>0.26666666666666666</v>
      </c>
      <c r="J15">
        <v>0</v>
      </c>
      <c r="K15">
        <v>3</v>
      </c>
      <c r="L15">
        <v>1</v>
      </c>
      <c r="M15">
        <v>0</v>
      </c>
      <c r="N15">
        <v>3</v>
      </c>
      <c r="O15">
        <v>1</v>
      </c>
      <c r="P15" s="2">
        <v>0.3</v>
      </c>
      <c r="Q15" s="2">
        <v>0.367</v>
      </c>
      <c r="R15" s="2">
        <f t="shared" si="2"/>
        <v>0.6336666666666666</v>
      </c>
    </row>
    <row r="16" spans="1:18" ht="13.5">
      <c r="A16" s="1" t="s">
        <v>5</v>
      </c>
      <c r="B16" t="s">
        <v>69</v>
      </c>
      <c r="C16">
        <v>75</v>
      </c>
      <c r="D16" s="2">
        <f t="shared" si="0"/>
        <v>0.16483516483516483</v>
      </c>
      <c r="E16">
        <v>91</v>
      </c>
      <c r="F16">
        <v>15</v>
      </c>
      <c r="G16">
        <v>0</v>
      </c>
      <c r="H16">
        <v>11</v>
      </c>
      <c r="I16" s="2">
        <f t="shared" si="1"/>
        <v>0.20833333333333334</v>
      </c>
      <c r="J16">
        <v>5</v>
      </c>
      <c r="K16">
        <v>11</v>
      </c>
      <c r="L16">
        <v>4</v>
      </c>
      <c r="M16">
        <v>0</v>
      </c>
      <c r="N16">
        <v>0</v>
      </c>
      <c r="O16">
        <v>3</v>
      </c>
      <c r="P16" s="2">
        <v>0.184</v>
      </c>
      <c r="Q16" s="2">
        <v>0.176</v>
      </c>
      <c r="R16" s="2">
        <f t="shared" si="2"/>
        <v>0.3843333333333333</v>
      </c>
    </row>
    <row r="17" spans="1:18" ht="13.5">
      <c r="A17" s="1" t="s">
        <v>5</v>
      </c>
      <c r="B17" t="s">
        <v>7</v>
      </c>
      <c r="C17">
        <v>119</v>
      </c>
      <c r="D17" s="2">
        <f t="shared" si="0"/>
        <v>0.23369565217391305</v>
      </c>
      <c r="E17">
        <v>184</v>
      </c>
      <c r="F17">
        <v>43</v>
      </c>
      <c r="G17">
        <v>3</v>
      </c>
      <c r="H17">
        <v>19</v>
      </c>
      <c r="I17" s="2">
        <f t="shared" si="1"/>
        <v>0.25</v>
      </c>
      <c r="J17">
        <v>4</v>
      </c>
      <c r="K17">
        <v>24</v>
      </c>
      <c r="L17">
        <v>6</v>
      </c>
      <c r="M17">
        <v>0</v>
      </c>
      <c r="N17">
        <v>1</v>
      </c>
      <c r="O17">
        <v>2</v>
      </c>
      <c r="P17" s="2">
        <v>0.179</v>
      </c>
      <c r="Q17" s="2">
        <v>0.359</v>
      </c>
      <c r="R17" s="2">
        <f t="shared" si="2"/>
        <v>0.609</v>
      </c>
    </row>
    <row r="18" spans="1:18" ht="13.5">
      <c r="A18" s="1" t="s">
        <v>181</v>
      </c>
      <c r="B18" t="s">
        <v>133</v>
      </c>
      <c r="C18">
        <v>59</v>
      </c>
      <c r="D18" s="2">
        <f>F18/E18</f>
        <v>0.26</v>
      </c>
      <c r="E18">
        <v>100</v>
      </c>
      <c r="F18">
        <v>26</v>
      </c>
      <c r="G18">
        <v>6</v>
      </c>
      <c r="H18">
        <v>21</v>
      </c>
      <c r="I18" s="2">
        <f>(F18+J18)/(E18+J18+M18)</f>
        <v>0.29245283018867924</v>
      </c>
      <c r="J18">
        <v>5</v>
      </c>
      <c r="K18">
        <v>8</v>
      </c>
      <c r="L18">
        <v>0</v>
      </c>
      <c r="M18">
        <v>1</v>
      </c>
      <c r="N18">
        <v>4</v>
      </c>
      <c r="O18">
        <v>1</v>
      </c>
      <c r="P18" s="2">
        <v>0.387</v>
      </c>
      <c r="Q18" s="2">
        <v>0.51</v>
      </c>
      <c r="R18" s="2">
        <f>I18+Q18</f>
        <v>0.8024528301886793</v>
      </c>
    </row>
    <row r="19" spans="1:18" ht="13.5">
      <c r="A19" s="1" t="s">
        <v>181</v>
      </c>
      <c r="B19" t="s">
        <v>200</v>
      </c>
      <c r="C19">
        <v>29</v>
      </c>
      <c r="D19" s="2">
        <f>F19/E19</f>
        <v>0.2465753424657534</v>
      </c>
      <c r="E19">
        <v>73</v>
      </c>
      <c r="F19">
        <v>18</v>
      </c>
      <c r="G19">
        <v>2</v>
      </c>
      <c r="H19">
        <v>7</v>
      </c>
      <c r="I19" s="2">
        <f>(F19+J19)/(E19+J19+M19)</f>
        <v>0.27631578947368424</v>
      </c>
      <c r="J19">
        <v>3</v>
      </c>
      <c r="K19">
        <v>5</v>
      </c>
      <c r="L19">
        <v>0</v>
      </c>
      <c r="M19">
        <v>0</v>
      </c>
      <c r="N19">
        <v>0</v>
      </c>
      <c r="O19">
        <v>1</v>
      </c>
      <c r="P19" s="2">
        <v>0.118</v>
      </c>
      <c r="Q19" s="2">
        <v>0.466</v>
      </c>
      <c r="R19" s="2">
        <f>I19+Q19</f>
        <v>0.7423157894736843</v>
      </c>
    </row>
    <row r="20" spans="1:18" ht="13.5">
      <c r="A20" s="1" t="s">
        <v>181</v>
      </c>
      <c r="B20" t="s">
        <v>53</v>
      </c>
      <c r="C20" s="11" t="s">
        <v>195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ht="13.5">
      <c r="A21" s="1" t="s">
        <v>181</v>
      </c>
      <c r="B21" t="s">
        <v>2</v>
      </c>
      <c r="C21" s="11" t="s">
        <v>195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ht="13.5">
      <c r="A22" s="1"/>
      <c r="D22" s="2"/>
      <c r="I22" s="2"/>
      <c r="P22" s="2"/>
      <c r="Q22" s="2"/>
      <c r="R22" s="2"/>
    </row>
    <row r="23" spans="1:18" ht="13.5">
      <c r="A23" s="1"/>
      <c r="D23" s="2"/>
      <c r="I23" s="2"/>
      <c r="P23" s="2"/>
      <c r="Q23" s="2"/>
      <c r="R23" s="2"/>
    </row>
    <row r="24" spans="1:20" ht="13.5">
      <c r="A24" s="1" t="s">
        <v>21</v>
      </c>
      <c r="C24" t="s">
        <v>19</v>
      </c>
      <c r="D24" t="s">
        <v>34</v>
      </c>
      <c r="E24" t="s">
        <v>22</v>
      </c>
      <c r="F24" t="s">
        <v>23</v>
      </c>
      <c r="G24" t="s">
        <v>24</v>
      </c>
      <c r="H24" t="s">
        <v>25</v>
      </c>
      <c r="I24" t="s">
        <v>26</v>
      </c>
      <c r="J24" t="s">
        <v>27</v>
      </c>
      <c r="K24" t="s">
        <v>28</v>
      </c>
      <c r="L24" t="s">
        <v>29</v>
      </c>
      <c r="M24" t="s">
        <v>36</v>
      </c>
      <c r="N24" t="s">
        <v>35</v>
      </c>
      <c r="O24" t="s">
        <v>37</v>
      </c>
      <c r="P24" t="s">
        <v>38</v>
      </c>
      <c r="Q24" t="s">
        <v>39</v>
      </c>
      <c r="R24" t="s">
        <v>40</v>
      </c>
      <c r="S24" t="s">
        <v>120</v>
      </c>
      <c r="T24" t="s">
        <v>124</v>
      </c>
    </row>
    <row r="25" spans="1:20" ht="13.5">
      <c r="A25" s="1" t="s">
        <v>186</v>
      </c>
      <c r="B25" t="s">
        <v>58</v>
      </c>
      <c r="C25">
        <v>28</v>
      </c>
      <c r="D25" s="3">
        <f>R25/J25*9</f>
        <v>2.41254752851711</v>
      </c>
      <c r="E25">
        <v>11</v>
      </c>
      <c r="F25">
        <v>6</v>
      </c>
      <c r="G25">
        <v>0</v>
      </c>
      <c r="H25">
        <v>0</v>
      </c>
      <c r="I25" s="2">
        <f>E25/(E25+F25)</f>
        <v>0.6470588235294118</v>
      </c>
      <c r="J25" s="8">
        <v>175.33333333333334</v>
      </c>
      <c r="K25">
        <v>7</v>
      </c>
      <c r="L25">
        <v>141</v>
      </c>
      <c r="M25">
        <v>99</v>
      </c>
      <c r="N25">
        <v>28</v>
      </c>
      <c r="O25">
        <v>4</v>
      </c>
      <c r="P25">
        <v>11</v>
      </c>
      <c r="Q25">
        <v>49</v>
      </c>
      <c r="R25">
        <v>47</v>
      </c>
      <c r="S25" s="3">
        <f aca="true" t="shared" si="3" ref="S25:S36">(L25+N25)/J25</f>
        <v>0.9638783269961977</v>
      </c>
      <c r="T25" s="3">
        <f aca="true" t="shared" si="4" ref="T25:T36">M25/J25*9</f>
        <v>5.081749049429658</v>
      </c>
    </row>
    <row r="26" spans="1:20" ht="13.5">
      <c r="A26" s="1" t="s">
        <v>186</v>
      </c>
      <c r="B26" t="s">
        <v>55</v>
      </c>
      <c r="C26">
        <v>28</v>
      </c>
      <c r="D26" s="3">
        <f aca="true" t="shared" si="5" ref="D26:D36">R26/J26*9</f>
        <v>3.483870967741936</v>
      </c>
      <c r="E26">
        <v>13</v>
      </c>
      <c r="F26">
        <v>9</v>
      </c>
      <c r="G26">
        <v>0</v>
      </c>
      <c r="H26">
        <v>0</v>
      </c>
      <c r="I26" s="2">
        <f aca="true" t="shared" si="6" ref="I26:I36">E26/(E26+F26)</f>
        <v>0.5909090909090909</v>
      </c>
      <c r="J26" s="8">
        <v>175.66666666666666</v>
      </c>
      <c r="K26">
        <v>4</v>
      </c>
      <c r="L26">
        <v>155</v>
      </c>
      <c r="M26">
        <v>129</v>
      </c>
      <c r="N26">
        <v>43</v>
      </c>
      <c r="O26">
        <v>2</v>
      </c>
      <c r="P26">
        <v>12</v>
      </c>
      <c r="Q26">
        <v>72</v>
      </c>
      <c r="R26">
        <v>68</v>
      </c>
      <c r="S26" s="3">
        <f t="shared" si="3"/>
        <v>1.127134724857685</v>
      </c>
      <c r="T26" s="3">
        <f t="shared" si="4"/>
        <v>6.60910815939279</v>
      </c>
    </row>
    <row r="27" spans="1:20" ht="13.5">
      <c r="A27" s="1" t="s">
        <v>186</v>
      </c>
      <c r="B27" t="s">
        <v>126</v>
      </c>
      <c r="C27">
        <v>28</v>
      </c>
      <c r="D27" s="3">
        <f t="shared" si="5"/>
        <v>2.2897526501766787</v>
      </c>
      <c r="E27">
        <v>11</v>
      </c>
      <c r="F27">
        <v>6</v>
      </c>
      <c r="G27">
        <v>0</v>
      </c>
      <c r="H27">
        <v>0</v>
      </c>
      <c r="I27" s="2">
        <f t="shared" si="6"/>
        <v>0.6470588235294118</v>
      </c>
      <c r="J27" s="8">
        <v>188.66666666666666</v>
      </c>
      <c r="K27">
        <v>3</v>
      </c>
      <c r="L27">
        <v>154</v>
      </c>
      <c r="M27">
        <v>128</v>
      </c>
      <c r="N27">
        <v>41</v>
      </c>
      <c r="O27">
        <v>1</v>
      </c>
      <c r="P27">
        <v>12</v>
      </c>
      <c r="Q27">
        <v>50</v>
      </c>
      <c r="R27">
        <v>48</v>
      </c>
      <c r="S27" s="3">
        <f t="shared" si="3"/>
        <v>1.0335689045936396</v>
      </c>
      <c r="T27" s="3">
        <f t="shared" si="4"/>
        <v>6.10600706713781</v>
      </c>
    </row>
    <row r="28" spans="1:20" ht="13.5">
      <c r="A28" s="1" t="s">
        <v>186</v>
      </c>
      <c r="B28" t="s">
        <v>201</v>
      </c>
      <c r="C28">
        <v>27</v>
      </c>
      <c r="D28" s="3">
        <f t="shared" si="5"/>
        <v>3.102822580645161</v>
      </c>
      <c r="E28">
        <v>9</v>
      </c>
      <c r="F28">
        <v>9</v>
      </c>
      <c r="G28">
        <v>0</v>
      </c>
      <c r="H28">
        <v>0</v>
      </c>
      <c r="I28" s="2">
        <f t="shared" si="6"/>
        <v>0.5</v>
      </c>
      <c r="J28" s="8">
        <v>165.33333333333334</v>
      </c>
      <c r="K28">
        <v>2</v>
      </c>
      <c r="L28">
        <v>143</v>
      </c>
      <c r="M28">
        <v>77</v>
      </c>
      <c r="N28">
        <v>43</v>
      </c>
      <c r="O28">
        <v>8</v>
      </c>
      <c r="P28">
        <v>14</v>
      </c>
      <c r="Q28">
        <v>58</v>
      </c>
      <c r="R28">
        <v>57</v>
      </c>
      <c r="S28" s="3">
        <f>(L28+N28)/J28</f>
        <v>1.125</v>
      </c>
      <c r="T28" s="3">
        <f t="shared" si="4"/>
        <v>4.191532258064516</v>
      </c>
    </row>
    <row r="29" spans="1:20" ht="13.5">
      <c r="A29" s="1" t="s">
        <v>186</v>
      </c>
      <c r="B29" t="s">
        <v>45</v>
      </c>
      <c r="C29">
        <v>16</v>
      </c>
      <c r="D29" s="3">
        <f t="shared" si="5"/>
        <v>3.91449814126394</v>
      </c>
      <c r="E29">
        <v>1</v>
      </c>
      <c r="F29">
        <v>9</v>
      </c>
      <c r="G29">
        <v>0</v>
      </c>
      <c r="H29">
        <v>0</v>
      </c>
      <c r="I29" s="2">
        <f t="shared" si="6"/>
        <v>0.1</v>
      </c>
      <c r="J29" s="8">
        <v>89.66666666666667</v>
      </c>
      <c r="K29">
        <v>0</v>
      </c>
      <c r="L29">
        <v>83</v>
      </c>
      <c r="M29">
        <v>30</v>
      </c>
      <c r="N29">
        <v>19</v>
      </c>
      <c r="O29">
        <v>2</v>
      </c>
      <c r="P29">
        <v>9</v>
      </c>
      <c r="Q29">
        <v>41</v>
      </c>
      <c r="R29">
        <v>39</v>
      </c>
      <c r="S29" s="3">
        <f t="shared" si="3"/>
        <v>1.1375464684014869</v>
      </c>
      <c r="T29" s="3">
        <f t="shared" si="4"/>
        <v>3.011152416356877</v>
      </c>
    </row>
    <row r="30" spans="1:20" ht="13.5">
      <c r="A30" s="1" t="s">
        <v>196</v>
      </c>
      <c r="B30" t="s">
        <v>202</v>
      </c>
      <c r="C30">
        <v>12</v>
      </c>
      <c r="D30" s="3">
        <f t="shared" si="5"/>
        <v>5.097902097902098</v>
      </c>
      <c r="E30">
        <v>3</v>
      </c>
      <c r="F30">
        <v>4</v>
      </c>
      <c r="G30">
        <v>0</v>
      </c>
      <c r="H30">
        <v>0</v>
      </c>
      <c r="I30" s="2">
        <f t="shared" si="6"/>
        <v>0.42857142857142855</v>
      </c>
      <c r="J30" s="8">
        <v>47.666666666666664</v>
      </c>
      <c r="K30">
        <v>0</v>
      </c>
      <c r="L30">
        <v>58</v>
      </c>
      <c r="M30">
        <v>11</v>
      </c>
      <c r="N30">
        <v>13</v>
      </c>
      <c r="O30">
        <v>2</v>
      </c>
      <c r="P30">
        <v>5</v>
      </c>
      <c r="Q30">
        <v>28</v>
      </c>
      <c r="R30">
        <v>27</v>
      </c>
      <c r="S30" s="3">
        <f t="shared" si="3"/>
        <v>1.4895104895104896</v>
      </c>
      <c r="T30" s="3">
        <f t="shared" si="4"/>
        <v>2.076923076923077</v>
      </c>
    </row>
    <row r="31" spans="1:20" ht="13.5">
      <c r="A31" s="1" t="s">
        <v>187</v>
      </c>
      <c r="B31" t="s">
        <v>116</v>
      </c>
      <c r="C31">
        <v>31</v>
      </c>
      <c r="D31" s="3">
        <f t="shared" si="5"/>
        <v>1.883720930232558</v>
      </c>
      <c r="E31">
        <v>9</v>
      </c>
      <c r="F31">
        <v>2</v>
      </c>
      <c r="G31">
        <v>0</v>
      </c>
      <c r="H31">
        <v>1</v>
      </c>
      <c r="I31" s="2">
        <f t="shared" si="6"/>
        <v>0.8181818181818182</v>
      </c>
      <c r="J31" s="8">
        <v>57.333333333333336</v>
      </c>
      <c r="K31">
        <v>0</v>
      </c>
      <c r="L31">
        <v>39</v>
      </c>
      <c r="M31">
        <v>20</v>
      </c>
      <c r="N31">
        <v>6</v>
      </c>
      <c r="O31">
        <v>1</v>
      </c>
      <c r="P31">
        <v>5</v>
      </c>
      <c r="Q31">
        <v>13</v>
      </c>
      <c r="R31">
        <v>12</v>
      </c>
      <c r="S31" s="3">
        <f t="shared" si="3"/>
        <v>0.7848837209302325</v>
      </c>
      <c r="T31" s="3">
        <f t="shared" si="4"/>
        <v>3.1395348837209305</v>
      </c>
    </row>
    <row r="32" spans="1:20" ht="13.5">
      <c r="A32" s="1" t="s">
        <v>187</v>
      </c>
      <c r="B32" t="s">
        <v>128</v>
      </c>
      <c r="C32">
        <v>32</v>
      </c>
      <c r="D32" s="3">
        <f t="shared" si="5"/>
        <v>3.210810810810811</v>
      </c>
      <c r="E32">
        <v>0</v>
      </c>
      <c r="F32">
        <v>3</v>
      </c>
      <c r="G32">
        <v>0</v>
      </c>
      <c r="H32">
        <v>4</v>
      </c>
      <c r="I32" s="2">
        <f t="shared" si="6"/>
        <v>0</v>
      </c>
      <c r="J32" s="8">
        <v>61.666666666666664</v>
      </c>
      <c r="K32">
        <v>0</v>
      </c>
      <c r="L32">
        <v>59</v>
      </c>
      <c r="M32">
        <v>14</v>
      </c>
      <c r="N32">
        <v>4</v>
      </c>
      <c r="O32">
        <v>0</v>
      </c>
      <c r="P32">
        <v>12</v>
      </c>
      <c r="Q32">
        <v>23</v>
      </c>
      <c r="R32">
        <v>22</v>
      </c>
      <c r="S32" s="3">
        <f t="shared" si="3"/>
        <v>1.0216216216216216</v>
      </c>
      <c r="T32" s="3">
        <f t="shared" si="4"/>
        <v>2.0432432432432432</v>
      </c>
    </row>
    <row r="33" spans="1:20" ht="13.5">
      <c r="A33" s="1" t="s">
        <v>187</v>
      </c>
      <c r="B33" t="s">
        <v>73</v>
      </c>
      <c r="C33">
        <v>26</v>
      </c>
      <c r="D33" s="3">
        <f t="shared" si="5"/>
        <v>2.872340425531915</v>
      </c>
      <c r="E33">
        <v>3</v>
      </c>
      <c r="F33">
        <v>1</v>
      </c>
      <c r="G33">
        <v>1</v>
      </c>
      <c r="H33">
        <v>3</v>
      </c>
      <c r="I33" s="2">
        <f t="shared" si="6"/>
        <v>0.75</v>
      </c>
      <c r="J33" s="8">
        <v>47</v>
      </c>
      <c r="K33">
        <v>0</v>
      </c>
      <c r="L33">
        <v>45</v>
      </c>
      <c r="M33">
        <v>13</v>
      </c>
      <c r="N33">
        <v>6</v>
      </c>
      <c r="O33">
        <v>0</v>
      </c>
      <c r="P33">
        <v>4</v>
      </c>
      <c r="Q33">
        <v>16</v>
      </c>
      <c r="R33">
        <v>15</v>
      </c>
      <c r="S33" s="3">
        <f t="shared" si="3"/>
        <v>1.0851063829787233</v>
      </c>
      <c r="T33" s="3">
        <f t="shared" si="4"/>
        <v>2.4893617021276597</v>
      </c>
    </row>
    <row r="34" spans="1:20" ht="13.5">
      <c r="A34" s="1" t="s">
        <v>189</v>
      </c>
      <c r="B34" t="s">
        <v>151</v>
      </c>
      <c r="C34">
        <v>35</v>
      </c>
      <c r="D34" s="3">
        <f t="shared" si="5"/>
        <v>3.734042553191489</v>
      </c>
      <c r="E34">
        <v>4</v>
      </c>
      <c r="F34">
        <v>0</v>
      </c>
      <c r="G34">
        <v>2</v>
      </c>
      <c r="H34">
        <v>1</v>
      </c>
      <c r="I34" s="2">
        <f t="shared" si="6"/>
        <v>1</v>
      </c>
      <c r="J34" s="8">
        <v>62.666666666666664</v>
      </c>
      <c r="K34">
        <v>0</v>
      </c>
      <c r="L34">
        <v>50</v>
      </c>
      <c r="M34">
        <v>16</v>
      </c>
      <c r="N34">
        <v>16</v>
      </c>
      <c r="O34">
        <v>0</v>
      </c>
      <c r="P34">
        <v>8</v>
      </c>
      <c r="Q34">
        <v>27</v>
      </c>
      <c r="R34">
        <v>26</v>
      </c>
      <c r="S34" s="3">
        <f t="shared" si="3"/>
        <v>1.0531914893617023</v>
      </c>
      <c r="T34" s="3">
        <f t="shared" si="4"/>
        <v>2.297872340425532</v>
      </c>
    </row>
    <row r="35" spans="1:20" ht="13.5">
      <c r="A35" s="1" t="s">
        <v>189</v>
      </c>
      <c r="B35" t="s">
        <v>134</v>
      </c>
      <c r="C35">
        <v>47</v>
      </c>
      <c r="D35" s="3">
        <f t="shared" si="5"/>
        <v>3.561702127659575</v>
      </c>
      <c r="E35">
        <v>4</v>
      </c>
      <c r="F35">
        <v>4</v>
      </c>
      <c r="G35">
        <v>0</v>
      </c>
      <c r="H35">
        <v>5</v>
      </c>
      <c r="I35" s="2">
        <f t="shared" si="6"/>
        <v>0.5</v>
      </c>
      <c r="J35" s="8">
        <v>78.33333333333333</v>
      </c>
      <c r="K35">
        <v>0</v>
      </c>
      <c r="L35">
        <v>67</v>
      </c>
      <c r="M35">
        <v>18</v>
      </c>
      <c r="N35">
        <v>9</v>
      </c>
      <c r="O35">
        <v>3</v>
      </c>
      <c r="P35">
        <v>7</v>
      </c>
      <c r="Q35">
        <v>31</v>
      </c>
      <c r="R35">
        <v>31</v>
      </c>
      <c r="S35" s="3">
        <f t="shared" si="3"/>
        <v>0.9702127659574469</v>
      </c>
      <c r="T35" s="3">
        <f t="shared" si="4"/>
        <v>2.068085106382979</v>
      </c>
    </row>
    <row r="36" spans="1:20" ht="13.5">
      <c r="A36" s="1" t="s">
        <v>190</v>
      </c>
      <c r="B36" t="s">
        <v>56</v>
      </c>
      <c r="C36">
        <v>42</v>
      </c>
      <c r="D36" s="3">
        <f t="shared" si="5"/>
        <v>3.8053691275167787</v>
      </c>
      <c r="E36">
        <v>2</v>
      </c>
      <c r="F36">
        <v>4</v>
      </c>
      <c r="G36">
        <v>20</v>
      </c>
      <c r="H36">
        <v>11</v>
      </c>
      <c r="I36" s="2">
        <f t="shared" si="6"/>
        <v>0.3333333333333333</v>
      </c>
      <c r="J36" s="8">
        <v>49.666666666666664</v>
      </c>
      <c r="K36">
        <v>0</v>
      </c>
      <c r="L36">
        <v>61</v>
      </c>
      <c r="M36">
        <v>36</v>
      </c>
      <c r="N36">
        <v>7</v>
      </c>
      <c r="O36">
        <v>3</v>
      </c>
      <c r="P36">
        <v>2</v>
      </c>
      <c r="Q36">
        <v>22</v>
      </c>
      <c r="R36">
        <v>21</v>
      </c>
      <c r="S36" s="3">
        <f t="shared" si="3"/>
        <v>1.3691275167785235</v>
      </c>
      <c r="T36" s="3">
        <f t="shared" si="4"/>
        <v>6.523489932885907</v>
      </c>
    </row>
    <row r="37" spans="1:20" ht="13.5">
      <c r="A37" s="1" t="s">
        <v>181</v>
      </c>
      <c r="B37" t="s">
        <v>46</v>
      </c>
      <c r="C37">
        <v>47</v>
      </c>
      <c r="D37" s="3">
        <f>R37/J37*9</f>
        <v>3.965034965034965</v>
      </c>
      <c r="E37">
        <v>3</v>
      </c>
      <c r="F37">
        <v>7</v>
      </c>
      <c r="G37">
        <v>17</v>
      </c>
      <c r="H37">
        <v>8</v>
      </c>
      <c r="I37" s="2">
        <f>E37/(E37+F37)</f>
        <v>0.3</v>
      </c>
      <c r="J37" s="8">
        <v>47.666666666666664</v>
      </c>
      <c r="K37">
        <v>0</v>
      </c>
      <c r="L37">
        <v>47</v>
      </c>
      <c r="M37">
        <v>28</v>
      </c>
      <c r="N37">
        <v>7</v>
      </c>
      <c r="O37">
        <v>0</v>
      </c>
      <c r="P37">
        <v>3</v>
      </c>
      <c r="Q37">
        <v>21</v>
      </c>
      <c r="R37">
        <v>21</v>
      </c>
      <c r="S37" s="3">
        <f>(L37+N37)/J37</f>
        <v>1.132867132867133</v>
      </c>
      <c r="T37" s="3">
        <f>M37/J37*9</f>
        <v>5.286713286713287</v>
      </c>
    </row>
    <row r="38" spans="1:20" ht="13.5">
      <c r="A38" s="1" t="s">
        <v>181</v>
      </c>
      <c r="B38" t="s">
        <v>83</v>
      </c>
      <c r="C38">
        <v>4</v>
      </c>
      <c r="D38" s="3">
        <f>R38/J38*9</f>
        <v>1.9285714285714284</v>
      </c>
      <c r="E38">
        <v>1</v>
      </c>
      <c r="F38">
        <v>0</v>
      </c>
      <c r="G38">
        <v>0</v>
      </c>
      <c r="H38">
        <v>0</v>
      </c>
      <c r="I38" s="2">
        <f>E38/(E38+F38)</f>
        <v>1</v>
      </c>
      <c r="J38" s="8">
        <v>4.666666666666667</v>
      </c>
      <c r="K38">
        <v>0</v>
      </c>
      <c r="L38">
        <v>5</v>
      </c>
      <c r="M38">
        <v>1</v>
      </c>
      <c r="N38">
        <v>2</v>
      </c>
      <c r="O38">
        <v>0</v>
      </c>
      <c r="P38">
        <v>1</v>
      </c>
      <c r="Q38">
        <v>1</v>
      </c>
      <c r="R38">
        <v>1</v>
      </c>
      <c r="S38" s="3">
        <f>(L38+N38)/J38</f>
        <v>1.5</v>
      </c>
      <c r="T38" s="3">
        <f>M38/J38*9</f>
        <v>1.9285714285714284</v>
      </c>
    </row>
    <row r="39" spans="1:20" ht="13.5">
      <c r="A39" s="1" t="s">
        <v>181</v>
      </c>
      <c r="B39" t="s">
        <v>113</v>
      </c>
      <c r="C39" s="11" t="s">
        <v>194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1:20" ht="13.5">
      <c r="A40" s="1" t="s">
        <v>181</v>
      </c>
      <c r="B40" t="s">
        <v>125</v>
      </c>
      <c r="C40">
        <v>7</v>
      </c>
      <c r="D40" s="3">
        <f>R40/J40*9</f>
        <v>3.1395348837209305</v>
      </c>
      <c r="E40">
        <v>3</v>
      </c>
      <c r="F40">
        <v>2</v>
      </c>
      <c r="G40">
        <v>0</v>
      </c>
      <c r="H40">
        <v>0</v>
      </c>
      <c r="I40" s="2">
        <f>E40/(E40+F40)</f>
        <v>0.6</v>
      </c>
      <c r="J40" s="8">
        <v>43</v>
      </c>
      <c r="K40">
        <v>1</v>
      </c>
      <c r="L40">
        <v>41</v>
      </c>
      <c r="M40">
        <v>18</v>
      </c>
      <c r="N40">
        <v>11</v>
      </c>
      <c r="O40">
        <v>4</v>
      </c>
      <c r="P40">
        <v>2</v>
      </c>
      <c r="Q40">
        <v>17</v>
      </c>
      <c r="R40">
        <v>15</v>
      </c>
      <c r="S40" s="3">
        <f>(L40+N40)/J40</f>
        <v>1.2093023255813953</v>
      </c>
      <c r="T40" s="3">
        <f>M40/J40*9</f>
        <v>3.7674418604651163</v>
      </c>
    </row>
  </sheetData>
  <mergeCells count="3">
    <mergeCell ref="C20:R20"/>
    <mergeCell ref="C21:R21"/>
    <mergeCell ref="C39:T39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1"/>
  <sheetViews>
    <sheetView workbookViewId="0" topLeftCell="A1">
      <selection activeCell="C39" sqref="C39:T39"/>
    </sheetView>
  </sheetViews>
  <sheetFormatPr defaultColWidth="9.00390625" defaultRowHeight="13.5"/>
  <cols>
    <col min="1" max="1" width="5.25390625" style="0" bestFit="1" customWidth="1"/>
    <col min="2" max="2" width="22.50390625" style="0" bestFit="1" customWidth="1"/>
    <col min="3" max="9" width="5.25390625" style="0" bestFit="1" customWidth="1"/>
    <col min="10" max="10" width="8.125" style="0" bestFit="1" customWidth="1"/>
    <col min="11" max="17" width="5.25390625" style="0" bestFit="1" customWidth="1"/>
    <col min="18" max="18" width="5.125" style="0" bestFit="1" customWidth="1"/>
    <col min="19" max="19" width="5.75390625" style="0" bestFit="1" customWidth="1"/>
    <col min="20" max="20" width="7.125" style="0" bestFit="1" customWidth="1"/>
  </cols>
  <sheetData>
    <row r="1" spans="1:18" ht="13.5">
      <c r="A1" t="s">
        <v>0</v>
      </c>
      <c r="C1" t="s">
        <v>19</v>
      </c>
      <c r="D1" t="s">
        <v>9</v>
      </c>
      <c r="E1" t="s">
        <v>10</v>
      </c>
      <c r="F1" t="s">
        <v>11</v>
      </c>
      <c r="G1" t="s">
        <v>33</v>
      </c>
      <c r="H1" t="s">
        <v>12</v>
      </c>
      <c r="I1" t="s">
        <v>13</v>
      </c>
      <c r="J1" t="s">
        <v>30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31</v>
      </c>
      <c r="Q1" t="s">
        <v>32</v>
      </c>
      <c r="R1" t="s">
        <v>20</v>
      </c>
    </row>
    <row r="2" spans="1:18" ht="13.5">
      <c r="A2">
        <v>1</v>
      </c>
      <c r="B2" t="s">
        <v>47</v>
      </c>
      <c r="C2">
        <v>144</v>
      </c>
      <c r="D2" s="2">
        <f>F2/E2</f>
        <v>0.24782608695652175</v>
      </c>
      <c r="E2">
        <v>460</v>
      </c>
      <c r="F2">
        <v>114</v>
      </c>
      <c r="G2">
        <v>0</v>
      </c>
      <c r="H2">
        <v>27</v>
      </c>
      <c r="I2" s="2">
        <f>(F2+J2)/(E2+J2+M2)</f>
        <v>0.32289628180039137</v>
      </c>
      <c r="J2">
        <v>51</v>
      </c>
      <c r="K2">
        <v>34</v>
      </c>
      <c r="L2">
        <v>0</v>
      </c>
      <c r="M2">
        <v>0</v>
      </c>
      <c r="N2">
        <v>45</v>
      </c>
      <c r="O2">
        <v>2</v>
      </c>
      <c r="P2" s="2">
        <v>0.271</v>
      </c>
      <c r="Q2" s="2">
        <v>0.367</v>
      </c>
      <c r="R2" s="2">
        <f>I2+Q2</f>
        <v>0.6898962818003913</v>
      </c>
    </row>
    <row r="3" spans="1:18" ht="13.5">
      <c r="A3">
        <v>2</v>
      </c>
      <c r="B3" t="s">
        <v>48</v>
      </c>
      <c r="C3">
        <v>144</v>
      </c>
      <c r="D3" s="2">
        <f aca="true" t="shared" si="0" ref="D3:D17">F3/E3</f>
        <v>0.29723502304147464</v>
      </c>
      <c r="E3">
        <v>434</v>
      </c>
      <c r="F3">
        <v>129</v>
      </c>
      <c r="G3">
        <v>4</v>
      </c>
      <c r="H3">
        <v>43</v>
      </c>
      <c r="I3" s="2">
        <f aca="true" t="shared" si="1" ref="I3:I16">(F3+J3)/(E3+J3+M3)</f>
        <v>0.3592436974789916</v>
      </c>
      <c r="J3">
        <v>42</v>
      </c>
      <c r="K3">
        <v>46</v>
      </c>
      <c r="L3">
        <v>0</v>
      </c>
      <c r="M3">
        <v>0</v>
      </c>
      <c r="N3">
        <v>6</v>
      </c>
      <c r="O3">
        <v>7</v>
      </c>
      <c r="P3" s="2">
        <v>0.333</v>
      </c>
      <c r="Q3" s="2">
        <v>0.408</v>
      </c>
      <c r="R3" s="2">
        <f aca="true" t="shared" si="2" ref="R3:R16">I3+Q3</f>
        <v>0.7672436974789916</v>
      </c>
    </row>
    <row r="4" spans="1:18" ht="13.5">
      <c r="A4">
        <v>3</v>
      </c>
      <c r="B4" t="s">
        <v>49</v>
      </c>
      <c r="C4">
        <v>142</v>
      </c>
      <c r="D4" s="2">
        <f t="shared" si="0"/>
        <v>0.2876949740034662</v>
      </c>
      <c r="E4">
        <v>577</v>
      </c>
      <c r="F4">
        <v>166</v>
      </c>
      <c r="G4">
        <v>35</v>
      </c>
      <c r="H4">
        <v>115</v>
      </c>
      <c r="I4" s="2">
        <f t="shared" si="1"/>
        <v>0.34185303514376997</v>
      </c>
      <c r="J4">
        <v>48</v>
      </c>
      <c r="K4">
        <v>45</v>
      </c>
      <c r="L4">
        <v>0</v>
      </c>
      <c r="M4">
        <v>1</v>
      </c>
      <c r="N4">
        <v>2</v>
      </c>
      <c r="O4">
        <v>1</v>
      </c>
      <c r="P4" s="2">
        <v>0.266</v>
      </c>
      <c r="Q4" s="2">
        <v>0.581</v>
      </c>
      <c r="R4" s="2">
        <f t="shared" si="2"/>
        <v>0.9228530351437699</v>
      </c>
    </row>
    <row r="5" spans="1:18" ht="13.5">
      <c r="A5">
        <v>4</v>
      </c>
      <c r="B5" t="s">
        <v>79</v>
      </c>
      <c r="C5">
        <v>142</v>
      </c>
      <c r="D5" s="2">
        <f t="shared" si="0"/>
        <v>0.21525423728813559</v>
      </c>
      <c r="E5">
        <v>590</v>
      </c>
      <c r="F5">
        <v>127</v>
      </c>
      <c r="G5">
        <v>31</v>
      </c>
      <c r="H5">
        <v>89</v>
      </c>
      <c r="I5" s="2">
        <f t="shared" si="1"/>
        <v>0.24390243902439024</v>
      </c>
      <c r="J5">
        <v>23</v>
      </c>
      <c r="K5">
        <v>77</v>
      </c>
      <c r="L5">
        <v>0</v>
      </c>
      <c r="M5">
        <v>2</v>
      </c>
      <c r="N5">
        <v>0</v>
      </c>
      <c r="O5">
        <v>19</v>
      </c>
      <c r="P5" s="2">
        <v>0.208</v>
      </c>
      <c r="Q5" s="2">
        <v>0.407</v>
      </c>
      <c r="R5" s="2">
        <f t="shared" si="2"/>
        <v>0.6509024390243903</v>
      </c>
    </row>
    <row r="6" spans="1:18" ht="13.5">
      <c r="A6">
        <v>5</v>
      </c>
      <c r="B6" t="s">
        <v>59</v>
      </c>
      <c r="C6">
        <v>143</v>
      </c>
      <c r="D6" s="2">
        <f t="shared" si="0"/>
        <v>0.2382608695652174</v>
      </c>
      <c r="E6">
        <v>575</v>
      </c>
      <c r="F6">
        <v>137</v>
      </c>
      <c r="G6">
        <v>15</v>
      </c>
      <c r="H6">
        <v>55</v>
      </c>
      <c r="I6" s="2">
        <f t="shared" si="1"/>
        <v>0.271523178807947</v>
      </c>
      <c r="J6">
        <v>27</v>
      </c>
      <c r="K6">
        <v>72</v>
      </c>
      <c r="L6">
        <v>0</v>
      </c>
      <c r="M6">
        <v>2</v>
      </c>
      <c r="N6">
        <v>5</v>
      </c>
      <c r="O6">
        <v>17</v>
      </c>
      <c r="P6" s="2">
        <v>0.273</v>
      </c>
      <c r="Q6" s="2">
        <v>0.357</v>
      </c>
      <c r="R6" s="2">
        <f t="shared" si="2"/>
        <v>0.6285231788079471</v>
      </c>
    </row>
    <row r="7" spans="1:18" ht="13.5">
      <c r="A7">
        <v>6</v>
      </c>
      <c r="B7" t="s">
        <v>203</v>
      </c>
      <c r="C7">
        <v>144</v>
      </c>
      <c r="D7" s="2">
        <f t="shared" si="0"/>
        <v>0.2652582159624413</v>
      </c>
      <c r="E7">
        <v>426</v>
      </c>
      <c r="F7">
        <v>113</v>
      </c>
      <c r="G7">
        <v>2</v>
      </c>
      <c r="H7">
        <v>30</v>
      </c>
      <c r="I7" s="2">
        <f t="shared" si="1"/>
        <v>0.31072210065645517</v>
      </c>
      <c r="J7">
        <v>29</v>
      </c>
      <c r="K7">
        <v>51</v>
      </c>
      <c r="L7">
        <v>16</v>
      </c>
      <c r="M7">
        <v>2</v>
      </c>
      <c r="N7">
        <v>13</v>
      </c>
      <c r="O7">
        <v>4</v>
      </c>
      <c r="P7" s="2">
        <v>0.203</v>
      </c>
      <c r="Q7" s="2">
        <v>0.34</v>
      </c>
      <c r="R7" s="2">
        <f t="shared" si="2"/>
        <v>0.6507221006564552</v>
      </c>
    </row>
    <row r="8" spans="1:18" ht="13.5">
      <c r="A8">
        <v>7</v>
      </c>
      <c r="B8" t="s">
        <v>7</v>
      </c>
      <c r="C8">
        <v>144</v>
      </c>
      <c r="D8" s="2">
        <f t="shared" si="0"/>
        <v>0.19498607242339833</v>
      </c>
      <c r="E8">
        <v>359</v>
      </c>
      <c r="F8">
        <v>70</v>
      </c>
      <c r="G8">
        <v>4</v>
      </c>
      <c r="H8">
        <v>19</v>
      </c>
      <c r="I8" s="2">
        <f t="shared" si="1"/>
        <v>0.24146981627296588</v>
      </c>
      <c r="J8">
        <v>22</v>
      </c>
      <c r="K8">
        <v>41</v>
      </c>
      <c r="L8">
        <v>24</v>
      </c>
      <c r="M8">
        <v>0</v>
      </c>
      <c r="N8">
        <v>5</v>
      </c>
      <c r="O8">
        <v>9</v>
      </c>
      <c r="P8" s="2">
        <v>0.125</v>
      </c>
      <c r="Q8" s="2">
        <v>0.29</v>
      </c>
      <c r="R8" s="2">
        <f t="shared" si="2"/>
        <v>0.5314698162729659</v>
      </c>
    </row>
    <row r="9" spans="1:18" ht="13.5">
      <c r="A9">
        <v>8</v>
      </c>
      <c r="B9" t="s">
        <v>66</v>
      </c>
      <c r="C9">
        <v>132</v>
      </c>
      <c r="D9" s="2">
        <f t="shared" si="0"/>
        <v>0.2247557003257329</v>
      </c>
      <c r="E9">
        <v>307</v>
      </c>
      <c r="F9">
        <v>69</v>
      </c>
      <c r="G9">
        <v>2</v>
      </c>
      <c r="H9">
        <v>20</v>
      </c>
      <c r="I9" s="2">
        <f t="shared" si="1"/>
        <v>0.2787878787878788</v>
      </c>
      <c r="J9">
        <v>23</v>
      </c>
      <c r="K9">
        <v>40</v>
      </c>
      <c r="L9">
        <v>6</v>
      </c>
      <c r="M9">
        <v>0</v>
      </c>
      <c r="N9">
        <v>7</v>
      </c>
      <c r="O9">
        <v>3</v>
      </c>
      <c r="P9" s="2">
        <v>0.234</v>
      </c>
      <c r="Q9" s="2">
        <v>0.283</v>
      </c>
      <c r="R9" s="2">
        <f t="shared" si="2"/>
        <v>0.5617878787878787</v>
      </c>
    </row>
    <row r="10" spans="1:18" ht="13.5">
      <c r="A10" s="1" t="s">
        <v>78</v>
      </c>
      <c r="B10" t="s">
        <v>3</v>
      </c>
      <c r="C10">
        <v>121</v>
      </c>
      <c r="D10" s="2">
        <f t="shared" si="0"/>
        <v>0.28846153846153844</v>
      </c>
      <c r="E10">
        <v>156</v>
      </c>
      <c r="F10">
        <v>45</v>
      </c>
      <c r="G10">
        <v>6</v>
      </c>
      <c r="H10">
        <v>21</v>
      </c>
      <c r="I10" s="2">
        <f t="shared" si="1"/>
        <v>0.3170731707317073</v>
      </c>
      <c r="J10">
        <v>7</v>
      </c>
      <c r="K10">
        <v>23</v>
      </c>
      <c r="L10">
        <v>0</v>
      </c>
      <c r="M10">
        <v>1</v>
      </c>
      <c r="N10">
        <v>0</v>
      </c>
      <c r="O10">
        <v>0</v>
      </c>
      <c r="P10" s="2">
        <v>0.4</v>
      </c>
      <c r="Q10" s="2">
        <v>0.429</v>
      </c>
      <c r="R10" s="2">
        <f t="shared" si="2"/>
        <v>0.7460731707317073</v>
      </c>
    </row>
    <row r="11" spans="1:18" ht="13.5">
      <c r="A11" s="1" t="s">
        <v>5</v>
      </c>
      <c r="B11" t="s">
        <v>204</v>
      </c>
      <c r="C11">
        <v>74</v>
      </c>
      <c r="D11" s="2">
        <f t="shared" si="0"/>
        <v>0.3263157894736842</v>
      </c>
      <c r="E11">
        <v>95</v>
      </c>
      <c r="F11">
        <v>31</v>
      </c>
      <c r="G11">
        <v>3</v>
      </c>
      <c r="H11">
        <v>13</v>
      </c>
      <c r="I11" s="2">
        <f t="shared" si="1"/>
        <v>0.36633663366336633</v>
      </c>
      <c r="J11">
        <v>6</v>
      </c>
      <c r="K11">
        <v>12</v>
      </c>
      <c r="L11">
        <v>0</v>
      </c>
      <c r="M11">
        <v>0</v>
      </c>
      <c r="N11">
        <v>0</v>
      </c>
      <c r="O11">
        <v>1</v>
      </c>
      <c r="P11" s="2">
        <v>0.414</v>
      </c>
      <c r="Q11" s="2">
        <v>0.463</v>
      </c>
      <c r="R11" s="2">
        <f t="shared" si="2"/>
        <v>0.8293366336633663</v>
      </c>
    </row>
    <row r="12" spans="1:18" ht="13.5">
      <c r="A12" s="1" t="s">
        <v>5</v>
      </c>
      <c r="B12" t="s">
        <v>75</v>
      </c>
      <c r="C12">
        <v>65</v>
      </c>
      <c r="D12" s="2">
        <f t="shared" si="0"/>
        <v>0.30952380952380953</v>
      </c>
      <c r="E12">
        <v>42</v>
      </c>
      <c r="F12">
        <v>13</v>
      </c>
      <c r="G12">
        <v>0</v>
      </c>
      <c r="H12">
        <v>3</v>
      </c>
      <c r="I12" s="2">
        <f t="shared" si="1"/>
        <v>0.3695652173913043</v>
      </c>
      <c r="J12">
        <v>4</v>
      </c>
      <c r="K12">
        <v>4</v>
      </c>
      <c r="L12">
        <v>2</v>
      </c>
      <c r="M12">
        <v>0</v>
      </c>
      <c r="N12">
        <v>2</v>
      </c>
      <c r="O12">
        <v>1</v>
      </c>
      <c r="P12" s="2">
        <v>0.111</v>
      </c>
      <c r="Q12" s="2">
        <v>0.405</v>
      </c>
      <c r="R12" s="2">
        <f t="shared" si="2"/>
        <v>0.7745652173913044</v>
      </c>
    </row>
    <row r="13" spans="1:18" ht="13.5">
      <c r="A13" s="1" t="s">
        <v>5</v>
      </c>
      <c r="B13" t="s">
        <v>6</v>
      </c>
      <c r="C13">
        <v>63</v>
      </c>
      <c r="D13" s="2">
        <f t="shared" si="0"/>
        <v>0.12195121951219512</v>
      </c>
      <c r="E13">
        <v>41</v>
      </c>
      <c r="F13">
        <v>5</v>
      </c>
      <c r="G13">
        <v>0</v>
      </c>
      <c r="H13">
        <v>2</v>
      </c>
      <c r="I13" s="2">
        <f t="shared" si="1"/>
        <v>0.12195121951219512</v>
      </c>
      <c r="J13">
        <v>0</v>
      </c>
      <c r="K13">
        <v>3</v>
      </c>
      <c r="L13">
        <v>2</v>
      </c>
      <c r="M13">
        <v>0</v>
      </c>
      <c r="N13">
        <v>1</v>
      </c>
      <c r="O13">
        <v>1</v>
      </c>
      <c r="P13" s="2">
        <v>0.125</v>
      </c>
      <c r="Q13" s="2">
        <v>0.146</v>
      </c>
      <c r="R13" s="2">
        <f t="shared" si="2"/>
        <v>0.26795121951219514</v>
      </c>
    </row>
    <row r="14" spans="1:18" ht="13.5">
      <c r="A14" s="1" t="s">
        <v>5</v>
      </c>
      <c r="B14" t="s">
        <v>8</v>
      </c>
      <c r="C14">
        <v>5</v>
      </c>
      <c r="D14" s="2">
        <f t="shared" si="0"/>
        <v>0.16666666666666666</v>
      </c>
      <c r="E14">
        <v>6</v>
      </c>
      <c r="F14">
        <v>1</v>
      </c>
      <c r="G14">
        <v>0</v>
      </c>
      <c r="H14">
        <v>0</v>
      </c>
      <c r="I14" s="2">
        <f t="shared" si="1"/>
        <v>0.16666666666666666</v>
      </c>
      <c r="J14">
        <v>0</v>
      </c>
      <c r="K14">
        <v>1</v>
      </c>
      <c r="L14">
        <v>0</v>
      </c>
      <c r="M14">
        <v>0</v>
      </c>
      <c r="N14">
        <v>1</v>
      </c>
      <c r="O14">
        <v>0</v>
      </c>
      <c r="P14" s="2">
        <v>0.5</v>
      </c>
      <c r="Q14" s="2">
        <v>0.167</v>
      </c>
      <c r="R14" s="2">
        <f t="shared" si="2"/>
        <v>0.33366666666666667</v>
      </c>
    </row>
    <row r="15" spans="1:18" ht="13.5">
      <c r="A15" s="1" t="s">
        <v>5</v>
      </c>
      <c r="B15" t="s">
        <v>2</v>
      </c>
      <c r="C15">
        <v>124</v>
      </c>
      <c r="D15" s="2">
        <f t="shared" si="0"/>
        <v>0.30601092896174864</v>
      </c>
      <c r="E15">
        <v>183</v>
      </c>
      <c r="F15">
        <v>56</v>
      </c>
      <c r="G15">
        <v>3</v>
      </c>
      <c r="H15">
        <v>18</v>
      </c>
      <c r="I15" s="2">
        <f t="shared" si="1"/>
        <v>0.3298429319371728</v>
      </c>
      <c r="J15">
        <v>7</v>
      </c>
      <c r="K15">
        <v>16</v>
      </c>
      <c r="L15">
        <v>8</v>
      </c>
      <c r="M15">
        <v>1</v>
      </c>
      <c r="N15">
        <v>4</v>
      </c>
      <c r="O15">
        <v>0</v>
      </c>
      <c r="P15" s="2">
        <v>0.216</v>
      </c>
      <c r="Q15" s="2">
        <v>0.388</v>
      </c>
      <c r="R15" s="2">
        <f t="shared" si="2"/>
        <v>0.7178429319371729</v>
      </c>
    </row>
    <row r="16" spans="1:18" ht="13.5">
      <c r="A16" s="1" t="s">
        <v>5</v>
      </c>
      <c r="B16" t="s">
        <v>61</v>
      </c>
      <c r="C16">
        <v>67</v>
      </c>
      <c r="D16" s="2">
        <f t="shared" si="0"/>
        <v>0.1935483870967742</v>
      </c>
      <c r="E16">
        <v>62</v>
      </c>
      <c r="F16">
        <v>12</v>
      </c>
      <c r="G16">
        <v>0</v>
      </c>
      <c r="H16">
        <v>3</v>
      </c>
      <c r="I16" s="2">
        <f t="shared" si="1"/>
        <v>0.24242424242424243</v>
      </c>
      <c r="J16">
        <v>4</v>
      </c>
      <c r="K16">
        <v>7</v>
      </c>
      <c r="L16">
        <v>2</v>
      </c>
      <c r="M16">
        <v>0</v>
      </c>
      <c r="N16">
        <v>0</v>
      </c>
      <c r="O16">
        <v>0</v>
      </c>
      <c r="P16" s="2">
        <v>0.15</v>
      </c>
      <c r="Q16" s="2">
        <v>0.258</v>
      </c>
      <c r="R16" s="2">
        <f t="shared" si="2"/>
        <v>0.5004242424242424</v>
      </c>
    </row>
    <row r="17" spans="1:18" ht="13.5">
      <c r="A17" s="1" t="s">
        <v>5</v>
      </c>
      <c r="B17" t="s">
        <v>51</v>
      </c>
      <c r="C17">
        <v>110</v>
      </c>
      <c r="D17" s="2">
        <f t="shared" si="0"/>
        <v>0.2900763358778626</v>
      </c>
      <c r="E17">
        <v>131</v>
      </c>
      <c r="F17">
        <v>38</v>
      </c>
      <c r="G17">
        <v>3</v>
      </c>
      <c r="H17">
        <v>12</v>
      </c>
      <c r="I17" s="2">
        <f>(F17+J17)/(E17+J17+M17)</f>
        <v>0.29545454545454547</v>
      </c>
      <c r="J17">
        <v>1</v>
      </c>
      <c r="K17">
        <v>28</v>
      </c>
      <c r="L17">
        <v>4</v>
      </c>
      <c r="M17">
        <v>0</v>
      </c>
      <c r="N17">
        <v>0</v>
      </c>
      <c r="O17">
        <v>0</v>
      </c>
      <c r="P17" s="2">
        <v>0.194</v>
      </c>
      <c r="Q17" s="2">
        <v>0.443</v>
      </c>
      <c r="R17" s="2">
        <f>I17+Q17</f>
        <v>0.7384545454545455</v>
      </c>
    </row>
    <row r="18" spans="1:18" ht="13.5">
      <c r="A18" s="1" t="s">
        <v>181</v>
      </c>
      <c r="B18" t="s">
        <v>183</v>
      </c>
      <c r="C18" s="11" t="s">
        <v>195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13.5">
      <c r="A19" s="1" t="s">
        <v>181</v>
      </c>
      <c r="B19" t="s">
        <v>53</v>
      </c>
      <c r="C19" s="11" t="s">
        <v>195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ht="13.5">
      <c r="A20" s="1" t="s">
        <v>181</v>
      </c>
      <c r="B20" t="s">
        <v>135</v>
      </c>
      <c r="C20">
        <v>6</v>
      </c>
      <c r="D20" s="2">
        <f>F20/E20</f>
        <v>0.15384615384615385</v>
      </c>
      <c r="E20">
        <v>13</v>
      </c>
      <c r="F20">
        <v>2</v>
      </c>
      <c r="G20">
        <v>1</v>
      </c>
      <c r="H20">
        <v>2</v>
      </c>
      <c r="I20" s="2">
        <f>(F20+J20)/(E20+J20+M20)</f>
        <v>0.15384615384615385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 s="2">
        <v>0</v>
      </c>
      <c r="Q20" s="2">
        <v>0.462</v>
      </c>
      <c r="R20" s="2">
        <f>I20+Q20</f>
        <v>0.6158461538461539</v>
      </c>
    </row>
    <row r="21" spans="1:18" ht="13.5">
      <c r="A21" s="1" t="s">
        <v>181</v>
      </c>
      <c r="B21" t="s">
        <v>60</v>
      </c>
      <c r="C21">
        <v>94</v>
      </c>
      <c r="D21" s="2">
        <f>F21/E21</f>
        <v>0.25</v>
      </c>
      <c r="E21">
        <v>116</v>
      </c>
      <c r="F21">
        <v>29</v>
      </c>
      <c r="G21">
        <v>0</v>
      </c>
      <c r="H21">
        <v>7</v>
      </c>
      <c r="I21" s="2">
        <f>(F21+J21)/(E21+J21+M21)</f>
        <v>0.28688524590163933</v>
      </c>
      <c r="J21">
        <v>6</v>
      </c>
      <c r="K21">
        <v>19</v>
      </c>
      <c r="L21">
        <v>7</v>
      </c>
      <c r="M21">
        <v>0</v>
      </c>
      <c r="N21">
        <v>0</v>
      </c>
      <c r="O21">
        <v>2</v>
      </c>
      <c r="P21" s="2">
        <v>0.31</v>
      </c>
      <c r="Q21" s="2">
        <v>0.302</v>
      </c>
      <c r="R21" s="2">
        <f>I21+Q21</f>
        <v>0.5888852459016394</v>
      </c>
    </row>
    <row r="22" spans="1:18" ht="13.5">
      <c r="A22" s="1" t="s">
        <v>207</v>
      </c>
      <c r="B22" t="s">
        <v>55</v>
      </c>
      <c r="C22">
        <v>26</v>
      </c>
      <c r="D22" s="2">
        <f>F22/E22</f>
        <v>0.09433962264150944</v>
      </c>
      <c r="E22">
        <v>53</v>
      </c>
      <c r="F22">
        <v>5</v>
      </c>
      <c r="G22">
        <v>4</v>
      </c>
      <c r="H22">
        <v>7</v>
      </c>
      <c r="I22" s="2">
        <f>(F22+J22)/(E22+J22+M22)</f>
        <v>0.12727272727272726</v>
      </c>
      <c r="J22">
        <v>2</v>
      </c>
      <c r="K22">
        <v>8</v>
      </c>
      <c r="L22">
        <v>0</v>
      </c>
      <c r="M22">
        <v>0</v>
      </c>
      <c r="N22">
        <v>1</v>
      </c>
      <c r="O22">
        <v>2</v>
      </c>
      <c r="P22" s="2">
        <v>0.063</v>
      </c>
      <c r="Q22" s="2">
        <v>0.358</v>
      </c>
      <c r="R22" s="2">
        <f>I22+Q22</f>
        <v>0.48527272727272724</v>
      </c>
    </row>
    <row r="23" spans="1:18" ht="13.5">
      <c r="A23" s="1"/>
      <c r="D23" s="2"/>
      <c r="I23" s="2"/>
      <c r="P23" s="2"/>
      <c r="Q23" s="2"/>
      <c r="R23" s="2"/>
    </row>
    <row r="24" spans="1:18" ht="13.5">
      <c r="A24" s="1"/>
      <c r="D24" s="2"/>
      <c r="I24" s="2"/>
      <c r="P24" s="2"/>
      <c r="Q24" s="2"/>
      <c r="R24" s="2"/>
    </row>
    <row r="25" spans="1:20" ht="13.5">
      <c r="A25" s="1" t="s">
        <v>21</v>
      </c>
      <c r="C25" t="s">
        <v>19</v>
      </c>
      <c r="D25" t="s">
        <v>34</v>
      </c>
      <c r="E25" t="s">
        <v>22</v>
      </c>
      <c r="F25" t="s">
        <v>23</v>
      </c>
      <c r="G25" t="s">
        <v>24</v>
      </c>
      <c r="H25" t="s">
        <v>25</v>
      </c>
      <c r="I25" t="s">
        <v>26</v>
      </c>
      <c r="J25" t="s">
        <v>27</v>
      </c>
      <c r="K25" t="s">
        <v>28</v>
      </c>
      <c r="L25" t="s">
        <v>29</v>
      </c>
      <c r="M25" t="s">
        <v>36</v>
      </c>
      <c r="N25" t="s">
        <v>35</v>
      </c>
      <c r="O25" t="s">
        <v>37</v>
      </c>
      <c r="P25" t="s">
        <v>38</v>
      </c>
      <c r="Q25" t="s">
        <v>39</v>
      </c>
      <c r="R25" t="s">
        <v>40</v>
      </c>
      <c r="S25" t="s">
        <v>120</v>
      </c>
      <c r="T25" t="s">
        <v>124</v>
      </c>
    </row>
    <row r="26" spans="1:20" ht="13.5">
      <c r="A26" s="1" t="s">
        <v>186</v>
      </c>
      <c r="B26" t="s">
        <v>62</v>
      </c>
      <c r="C26">
        <v>27</v>
      </c>
      <c r="D26" s="3">
        <f aca="true" t="shared" si="3" ref="D26:D37">R26/J26*9</f>
        <v>2.5669014084507045</v>
      </c>
      <c r="E26">
        <v>12</v>
      </c>
      <c r="F26">
        <v>9</v>
      </c>
      <c r="G26">
        <v>0</v>
      </c>
      <c r="H26">
        <v>0</v>
      </c>
      <c r="I26" s="2">
        <f>E26/(E26+F26)</f>
        <v>0.5714285714285714</v>
      </c>
      <c r="J26" s="8">
        <v>189.33333333333334</v>
      </c>
      <c r="K26">
        <v>4</v>
      </c>
      <c r="L26">
        <v>151</v>
      </c>
      <c r="M26">
        <v>146</v>
      </c>
      <c r="N26">
        <v>34</v>
      </c>
      <c r="O26">
        <v>5</v>
      </c>
      <c r="P26">
        <v>14</v>
      </c>
      <c r="Q26">
        <v>55</v>
      </c>
      <c r="R26">
        <v>54</v>
      </c>
      <c r="S26" s="3">
        <f aca="true" t="shared" si="4" ref="S26:S37">(L26+N26)/J26</f>
        <v>0.977112676056338</v>
      </c>
      <c r="T26" s="3">
        <f aca="true" t="shared" si="5" ref="T26:T37">M26/J26*9</f>
        <v>6.940140845070422</v>
      </c>
    </row>
    <row r="27" spans="1:20" ht="13.5">
      <c r="A27" s="1" t="s">
        <v>186</v>
      </c>
      <c r="B27" t="s">
        <v>205</v>
      </c>
      <c r="C27">
        <v>26</v>
      </c>
      <c r="D27" s="3">
        <f t="shared" si="3"/>
        <v>2.7421875</v>
      </c>
      <c r="E27">
        <v>8</v>
      </c>
      <c r="F27">
        <v>5</v>
      </c>
      <c r="G27">
        <v>0</v>
      </c>
      <c r="H27">
        <v>0</v>
      </c>
      <c r="I27" s="2">
        <f aca="true" t="shared" si="6" ref="I27:I37">E27/(E27+F27)</f>
        <v>0.6153846153846154</v>
      </c>
      <c r="J27" s="8">
        <v>170.66666666666666</v>
      </c>
      <c r="K27">
        <v>3</v>
      </c>
      <c r="L27">
        <v>121</v>
      </c>
      <c r="M27">
        <v>67</v>
      </c>
      <c r="N27">
        <v>37</v>
      </c>
      <c r="O27">
        <v>3</v>
      </c>
      <c r="P27">
        <v>8</v>
      </c>
      <c r="Q27">
        <v>53</v>
      </c>
      <c r="R27">
        <v>52</v>
      </c>
      <c r="S27" s="3">
        <f t="shared" si="4"/>
        <v>0.92578125</v>
      </c>
      <c r="T27" s="3">
        <f t="shared" si="5"/>
        <v>3.533203125</v>
      </c>
    </row>
    <row r="28" spans="1:20" ht="13.5">
      <c r="A28" s="1" t="s">
        <v>186</v>
      </c>
      <c r="B28" t="s">
        <v>55</v>
      </c>
      <c r="C28">
        <v>26</v>
      </c>
      <c r="D28" s="3">
        <f t="shared" si="3"/>
        <v>3.7374701670644392</v>
      </c>
      <c r="E28">
        <v>7</v>
      </c>
      <c r="F28">
        <v>10</v>
      </c>
      <c r="G28">
        <v>0</v>
      </c>
      <c r="H28">
        <v>0</v>
      </c>
      <c r="I28" s="2">
        <f t="shared" si="6"/>
        <v>0.4117647058823529</v>
      </c>
      <c r="J28" s="8">
        <v>139.66666666666666</v>
      </c>
      <c r="K28">
        <v>3</v>
      </c>
      <c r="L28">
        <v>142</v>
      </c>
      <c r="M28">
        <v>86</v>
      </c>
      <c r="N28">
        <v>40</v>
      </c>
      <c r="O28">
        <v>3</v>
      </c>
      <c r="P28">
        <v>9</v>
      </c>
      <c r="Q28">
        <v>61</v>
      </c>
      <c r="R28">
        <v>58</v>
      </c>
      <c r="S28" s="3">
        <f t="shared" si="4"/>
        <v>1.3031026252983295</v>
      </c>
      <c r="T28" s="3">
        <f t="shared" si="5"/>
        <v>5.541766109785203</v>
      </c>
    </row>
    <row r="29" spans="1:20" ht="13.5">
      <c r="A29" s="1" t="s">
        <v>186</v>
      </c>
      <c r="B29" t="s">
        <v>43</v>
      </c>
      <c r="C29">
        <v>26</v>
      </c>
      <c r="D29" s="3">
        <f t="shared" si="3"/>
        <v>4.480851063829788</v>
      </c>
      <c r="E29">
        <v>9</v>
      </c>
      <c r="F29">
        <v>10</v>
      </c>
      <c r="G29">
        <v>0</v>
      </c>
      <c r="H29">
        <v>0</v>
      </c>
      <c r="I29" s="2">
        <f t="shared" si="6"/>
        <v>0.47368421052631576</v>
      </c>
      <c r="J29" s="8">
        <v>156.66666666666666</v>
      </c>
      <c r="K29">
        <v>1</v>
      </c>
      <c r="L29">
        <v>163</v>
      </c>
      <c r="M29">
        <v>114</v>
      </c>
      <c r="N29">
        <v>48</v>
      </c>
      <c r="O29">
        <v>4</v>
      </c>
      <c r="P29">
        <v>11</v>
      </c>
      <c r="Q29">
        <v>80</v>
      </c>
      <c r="R29">
        <v>78</v>
      </c>
      <c r="S29" s="3">
        <f t="shared" si="4"/>
        <v>1.3468085106382979</v>
      </c>
      <c r="T29" s="3">
        <f t="shared" si="5"/>
        <v>6.548936170212766</v>
      </c>
    </row>
    <row r="30" spans="1:20" ht="13.5">
      <c r="A30" s="1" t="s">
        <v>186</v>
      </c>
      <c r="B30" t="s">
        <v>57</v>
      </c>
      <c r="C30">
        <v>26</v>
      </c>
      <c r="D30" s="3">
        <f t="shared" si="3"/>
        <v>3.5726681127982647</v>
      </c>
      <c r="E30">
        <v>8</v>
      </c>
      <c r="F30">
        <v>12</v>
      </c>
      <c r="G30">
        <v>0</v>
      </c>
      <c r="H30">
        <v>0</v>
      </c>
      <c r="I30" s="2">
        <f t="shared" si="6"/>
        <v>0.4</v>
      </c>
      <c r="J30" s="8">
        <v>153.66666666666666</v>
      </c>
      <c r="K30">
        <v>3</v>
      </c>
      <c r="L30">
        <v>145</v>
      </c>
      <c r="M30">
        <v>52</v>
      </c>
      <c r="N30">
        <v>33</v>
      </c>
      <c r="O30">
        <v>6</v>
      </c>
      <c r="P30">
        <v>13</v>
      </c>
      <c r="Q30">
        <v>62</v>
      </c>
      <c r="R30">
        <v>61</v>
      </c>
      <c r="S30" s="3">
        <f t="shared" si="4"/>
        <v>1.158351409978308</v>
      </c>
      <c r="T30" s="3">
        <f t="shared" si="5"/>
        <v>3.045553145336226</v>
      </c>
    </row>
    <row r="31" spans="1:20" ht="13.5">
      <c r="A31" s="1" t="s">
        <v>196</v>
      </c>
      <c r="B31" t="s">
        <v>151</v>
      </c>
      <c r="C31">
        <v>22</v>
      </c>
      <c r="D31" s="3">
        <f t="shared" si="3"/>
        <v>2.574742268041237</v>
      </c>
      <c r="E31">
        <v>8</v>
      </c>
      <c r="F31">
        <v>3</v>
      </c>
      <c r="G31">
        <v>0</v>
      </c>
      <c r="H31">
        <v>0</v>
      </c>
      <c r="I31" s="2">
        <f t="shared" si="6"/>
        <v>0.7272727272727273</v>
      </c>
      <c r="J31" s="8">
        <v>129.33333333333334</v>
      </c>
      <c r="K31">
        <v>2</v>
      </c>
      <c r="L31">
        <v>107</v>
      </c>
      <c r="M31">
        <v>44</v>
      </c>
      <c r="N31">
        <v>27</v>
      </c>
      <c r="O31">
        <v>1</v>
      </c>
      <c r="P31">
        <v>6</v>
      </c>
      <c r="Q31">
        <v>40</v>
      </c>
      <c r="R31">
        <v>37</v>
      </c>
      <c r="S31" s="3">
        <f t="shared" si="4"/>
        <v>1.036082474226804</v>
      </c>
      <c r="T31" s="3">
        <f t="shared" si="5"/>
        <v>3.0618556701030926</v>
      </c>
    </row>
    <row r="32" spans="1:20" ht="13.5">
      <c r="A32" s="1" t="s">
        <v>187</v>
      </c>
      <c r="B32" t="s">
        <v>114</v>
      </c>
      <c r="C32">
        <v>29</v>
      </c>
      <c r="D32" s="3">
        <f t="shared" si="3"/>
        <v>3.717391304347826</v>
      </c>
      <c r="E32">
        <v>4</v>
      </c>
      <c r="F32">
        <v>2</v>
      </c>
      <c r="G32">
        <v>0</v>
      </c>
      <c r="H32">
        <v>4</v>
      </c>
      <c r="I32" s="2">
        <f t="shared" si="6"/>
        <v>0.6666666666666666</v>
      </c>
      <c r="J32" s="8">
        <v>46</v>
      </c>
      <c r="K32">
        <v>0</v>
      </c>
      <c r="L32">
        <v>46</v>
      </c>
      <c r="M32">
        <v>32</v>
      </c>
      <c r="N32">
        <v>12</v>
      </c>
      <c r="O32">
        <v>1</v>
      </c>
      <c r="P32">
        <v>4</v>
      </c>
      <c r="Q32">
        <v>19</v>
      </c>
      <c r="R32">
        <v>19</v>
      </c>
      <c r="S32" s="3">
        <f t="shared" si="4"/>
        <v>1.2608695652173914</v>
      </c>
      <c r="T32" s="3">
        <f t="shared" si="5"/>
        <v>6.260869565217391</v>
      </c>
    </row>
    <row r="33" spans="1:20" ht="13.5">
      <c r="A33" s="1" t="s">
        <v>187</v>
      </c>
      <c r="B33" t="s">
        <v>45</v>
      </c>
      <c r="C33">
        <v>38</v>
      </c>
      <c r="D33" s="3">
        <f t="shared" si="3"/>
        <v>3.064864864864865</v>
      </c>
      <c r="E33">
        <v>1</v>
      </c>
      <c r="F33">
        <v>4</v>
      </c>
      <c r="G33">
        <v>1</v>
      </c>
      <c r="H33">
        <v>4</v>
      </c>
      <c r="I33" s="2">
        <f t="shared" si="6"/>
        <v>0.2</v>
      </c>
      <c r="J33" s="8">
        <v>61.666666666666664</v>
      </c>
      <c r="K33">
        <v>0</v>
      </c>
      <c r="L33">
        <v>55</v>
      </c>
      <c r="M33">
        <v>22</v>
      </c>
      <c r="N33">
        <v>11</v>
      </c>
      <c r="O33">
        <v>0</v>
      </c>
      <c r="P33">
        <v>9</v>
      </c>
      <c r="Q33">
        <v>21</v>
      </c>
      <c r="R33">
        <v>21</v>
      </c>
      <c r="S33" s="3">
        <f t="shared" si="4"/>
        <v>1.0702702702702702</v>
      </c>
      <c r="T33" s="3">
        <f t="shared" si="5"/>
        <v>3.210810810810811</v>
      </c>
    </row>
    <row r="34" spans="1:20" ht="13.5">
      <c r="A34" s="1" t="s">
        <v>206</v>
      </c>
      <c r="B34" t="s">
        <v>86</v>
      </c>
      <c r="C34">
        <v>32</v>
      </c>
      <c r="D34" s="3">
        <f t="shared" si="3"/>
        <v>4.531468531468532</v>
      </c>
      <c r="E34">
        <v>1</v>
      </c>
      <c r="F34">
        <v>7</v>
      </c>
      <c r="G34">
        <v>0</v>
      </c>
      <c r="H34">
        <v>3</v>
      </c>
      <c r="I34" s="2">
        <f t="shared" si="6"/>
        <v>0.125</v>
      </c>
      <c r="J34" s="8">
        <v>47.666666666666664</v>
      </c>
      <c r="K34">
        <v>0</v>
      </c>
      <c r="L34">
        <v>52</v>
      </c>
      <c r="M34">
        <v>16</v>
      </c>
      <c r="N34">
        <v>10</v>
      </c>
      <c r="O34">
        <v>4</v>
      </c>
      <c r="P34">
        <v>4</v>
      </c>
      <c r="Q34">
        <v>25</v>
      </c>
      <c r="R34">
        <v>24</v>
      </c>
      <c r="S34" s="3">
        <f t="shared" si="4"/>
        <v>1.3006993006993008</v>
      </c>
      <c r="T34" s="3">
        <f t="shared" si="5"/>
        <v>3.0209790209790213</v>
      </c>
    </row>
    <row r="35" spans="1:20" ht="13.5">
      <c r="A35" s="1" t="s">
        <v>189</v>
      </c>
      <c r="B35" t="s">
        <v>192</v>
      </c>
      <c r="C35">
        <v>38</v>
      </c>
      <c r="D35" s="3">
        <f t="shared" si="3"/>
        <v>2.7818181818181817</v>
      </c>
      <c r="E35">
        <v>4</v>
      </c>
      <c r="F35">
        <v>0</v>
      </c>
      <c r="G35">
        <v>0</v>
      </c>
      <c r="H35">
        <v>2</v>
      </c>
      <c r="I35" s="2">
        <f t="shared" si="6"/>
        <v>1</v>
      </c>
      <c r="J35" s="8">
        <v>55</v>
      </c>
      <c r="K35">
        <v>0</v>
      </c>
      <c r="L35">
        <v>53</v>
      </c>
      <c r="M35">
        <v>19</v>
      </c>
      <c r="N35">
        <v>10</v>
      </c>
      <c r="O35">
        <v>1</v>
      </c>
      <c r="P35">
        <v>4</v>
      </c>
      <c r="Q35">
        <v>18</v>
      </c>
      <c r="R35">
        <v>17</v>
      </c>
      <c r="S35" s="3">
        <f t="shared" si="4"/>
        <v>1.1454545454545455</v>
      </c>
      <c r="T35" s="3">
        <f t="shared" si="5"/>
        <v>3.1090909090909093</v>
      </c>
    </row>
    <row r="36" spans="1:20" ht="13.5">
      <c r="A36" s="1" t="s">
        <v>189</v>
      </c>
      <c r="B36" t="s">
        <v>76</v>
      </c>
      <c r="C36">
        <v>43</v>
      </c>
      <c r="D36" s="3">
        <f t="shared" si="3"/>
        <v>2.0863636363636364</v>
      </c>
      <c r="E36">
        <v>7</v>
      </c>
      <c r="F36">
        <v>2</v>
      </c>
      <c r="G36">
        <v>1</v>
      </c>
      <c r="H36">
        <v>5</v>
      </c>
      <c r="I36" s="2">
        <f t="shared" si="6"/>
        <v>0.7777777777777778</v>
      </c>
      <c r="J36" s="8">
        <v>73.33333333333333</v>
      </c>
      <c r="K36">
        <v>0</v>
      </c>
      <c r="L36">
        <v>65</v>
      </c>
      <c r="M36">
        <v>19</v>
      </c>
      <c r="N36">
        <v>4</v>
      </c>
      <c r="O36">
        <v>0</v>
      </c>
      <c r="P36">
        <v>5</v>
      </c>
      <c r="Q36">
        <v>17</v>
      </c>
      <c r="R36">
        <v>17</v>
      </c>
      <c r="S36" s="3">
        <f t="shared" si="4"/>
        <v>0.9409090909090909</v>
      </c>
      <c r="T36" s="3">
        <f t="shared" si="5"/>
        <v>2.331818181818182</v>
      </c>
    </row>
    <row r="37" spans="1:20" ht="13.5">
      <c r="A37" s="1" t="s">
        <v>190</v>
      </c>
      <c r="B37" t="s">
        <v>46</v>
      </c>
      <c r="C37">
        <v>49</v>
      </c>
      <c r="D37" s="3">
        <f t="shared" si="3"/>
        <v>3.4263959390862944</v>
      </c>
      <c r="E37">
        <v>5</v>
      </c>
      <c r="F37">
        <v>3</v>
      </c>
      <c r="G37">
        <v>36</v>
      </c>
      <c r="H37">
        <v>2</v>
      </c>
      <c r="I37" s="2">
        <f t="shared" si="6"/>
        <v>0.625</v>
      </c>
      <c r="J37" s="8">
        <v>65.66666666666667</v>
      </c>
      <c r="K37">
        <v>0</v>
      </c>
      <c r="L37">
        <v>59</v>
      </c>
      <c r="M37">
        <v>51</v>
      </c>
      <c r="N37">
        <v>17</v>
      </c>
      <c r="O37">
        <v>2</v>
      </c>
      <c r="P37">
        <v>5</v>
      </c>
      <c r="Q37">
        <v>25</v>
      </c>
      <c r="R37">
        <v>25</v>
      </c>
      <c r="S37" s="3">
        <f t="shared" si="4"/>
        <v>1.1573604060913705</v>
      </c>
      <c r="T37" s="3">
        <f t="shared" si="5"/>
        <v>6.98984771573604</v>
      </c>
    </row>
    <row r="38" spans="1:20" ht="13.5">
      <c r="A38" s="1" t="s">
        <v>181</v>
      </c>
      <c r="B38" t="s">
        <v>44</v>
      </c>
      <c r="C38" s="11" t="s">
        <v>194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1:20" ht="13.5">
      <c r="A39" s="1" t="s">
        <v>181</v>
      </c>
      <c r="B39" t="s">
        <v>77</v>
      </c>
      <c r="C39" s="11" t="s">
        <v>194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1:20" ht="13.5">
      <c r="A40" s="1" t="s">
        <v>181</v>
      </c>
      <c r="B40" t="s">
        <v>134</v>
      </c>
      <c r="C40" s="11" t="s">
        <v>194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1:20" ht="13.5">
      <c r="A41" s="1" t="s">
        <v>181</v>
      </c>
      <c r="B41" t="s">
        <v>85</v>
      </c>
      <c r="C41" s="11" t="s">
        <v>194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</sheetData>
  <mergeCells count="6">
    <mergeCell ref="C40:T40"/>
    <mergeCell ref="C41:T41"/>
    <mergeCell ref="C18:R18"/>
    <mergeCell ref="C19:R19"/>
    <mergeCell ref="C38:T38"/>
    <mergeCell ref="C39:T39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0"/>
  <sheetViews>
    <sheetView workbookViewId="0" topLeftCell="A1">
      <selection activeCell="C40" sqref="C40:T40"/>
    </sheetView>
  </sheetViews>
  <sheetFormatPr defaultColWidth="9.00390625" defaultRowHeight="13.5"/>
  <cols>
    <col min="1" max="1" width="5.25390625" style="0" bestFit="1" customWidth="1"/>
    <col min="2" max="2" width="21.00390625" style="0" bestFit="1" customWidth="1"/>
    <col min="3" max="9" width="5.25390625" style="0" bestFit="1" customWidth="1"/>
    <col min="10" max="10" width="8.125" style="0" bestFit="1" customWidth="1"/>
    <col min="11" max="15" width="5.25390625" style="0" bestFit="1" customWidth="1"/>
    <col min="16" max="17" width="5.875" style="0" bestFit="1" customWidth="1"/>
    <col min="18" max="18" width="5.25390625" style="0" bestFit="1" customWidth="1"/>
    <col min="19" max="19" width="5.75390625" style="0" bestFit="1" customWidth="1"/>
    <col min="20" max="20" width="7.125" style="0" bestFit="1" customWidth="1"/>
  </cols>
  <sheetData>
    <row r="1" spans="1:18" ht="13.5">
      <c r="A1" t="s">
        <v>0</v>
      </c>
      <c r="C1" t="s">
        <v>19</v>
      </c>
      <c r="D1" t="s">
        <v>9</v>
      </c>
      <c r="E1" t="s">
        <v>10</v>
      </c>
      <c r="F1" t="s">
        <v>11</v>
      </c>
      <c r="G1" t="s">
        <v>33</v>
      </c>
      <c r="H1" t="s">
        <v>12</v>
      </c>
      <c r="I1" t="s">
        <v>13</v>
      </c>
      <c r="J1" t="s">
        <v>30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31</v>
      </c>
      <c r="Q1" t="s">
        <v>32</v>
      </c>
      <c r="R1" t="s">
        <v>20</v>
      </c>
    </row>
    <row r="2" spans="1:18" ht="13.5">
      <c r="A2">
        <v>1</v>
      </c>
      <c r="B2" t="s">
        <v>47</v>
      </c>
      <c r="C2">
        <v>144</v>
      </c>
      <c r="D2" s="2">
        <f>F2/E2</f>
        <v>0.3060796645702306</v>
      </c>
      <c r="E2">
        <v>477</v>
      </c>
      <c r="F2">
        <v>146</v>
      </c>
      <c r="G2">
        <v>5</v>
      </c>
      <c r="H2">
        <v>27</v>
      </c>
      <c r="I2" s="2">
        <f>(F2+J2)/(E2+J2+M2)</f>
        <v>0.3622350674373796</v>
      </c>
      <c r="J2">
        <v>42</v>
      </c>
      <c r="K2">
        <v>34</v>
      </c>
      <c r="L2">
        <v>0</v>
      </c>
      <c r="M2">
        <v>0</v>
      </c>
      <c r="N2">
        <v>59</v>
      </c>
      <c r="O2">
        <v>2</v>
      </c>
      <c r="P2" s="2">
        <v>0.326</v>
      </c>
      <c r="Q2" s="2">
        <v>0.476</v>
      </c>
      <c r="R2" s="2">
        <f>I2+Q2</f>
        <v>0.8382350674373795</v>
      </c>
    </row>
    <row r="3" spans="1:18" ht="13.5">
      <c r="A3">
        <v>2</v>
      </c>
      <c r="B3" t="s">
        <v>65</v>
      </c>
      <c r="C3">
        <v>143</v>
      </c>
      <c r="D3" s="2">
        <f aca="true" t="shared" si="0" ref="D3:D17">F3/E3</f>
        <v>0.22852233676975944</v>
      </c>
      <c r="E3">
        <v>582</v>
      </c>
      <c r="F3">
        <v>133</v>
      </c>
      <c r="G3">
        <v>2</v>
      </c>
      <c r="H3">
        <v>51</v>
      </c>
      <c r="I3" s="2">
        <f aca="true" t="shared" si="1" ref="I3:I17">(F3+J3)/(E3+J3+M3)</f>
        <v>0.2694805194805195</v>
      </c>
      <c r="J3">
        <v>33</v>
      </c>
      <c r="K3">
        <v>66</v>
      </c>
      <c r="L3">
        <v>11</v>
      </c>
      <c r="M3">
        <v>1</v>
      </c>
      <c r="N3">
        <v>62</v>
      </c>
      <c r="O3">
        <v>15</v>
      </c>
      <c r="P3" s="2">
        <v>0.32</v>
      </c>
      <c r="Q3" s="2">
        <v>0.313</v>
      </c>
      <c r="R3" s="2">
        <f aca="true" t="shared" si="2" ref="R3:R17">I3+Q3</f>
        <v>0.5824805194805195</v>
      </c>
    </row>
    <row r="4" spans="1:18" ht="13.5">
      <c r="A4">
        <v>3</v>
      </c>
      <c r="B4" t="s">
        <v>1</v>
      </c>
      <c r="C4">
        <v>144</v>
      </c>
      <c r="D4" s="2">
        <f t="shared" si="0"/>
        <v>0.2751677852348993</v>
      </c>
      <c r="E4">
        <v>447</v>
      </c>
      <c r="F4">
        <v>123</v>
      </c>
      <c r="G4">
        <v>0</v>
      </c>
      <c r="H4">
        <v>55</v>
      </c>
      <c r="I4" s="2">
        <f t="shared" si="1"/>
        <v>0.2995689655172414</v>
      </c>
      <c r="J4">
        <v>16</v>
      </c>
      <c r="K4">
        <v>44</v>
      </c>
      <c r="L4">
        <v>0</v>
      </c>
      <c r="M4">
        <v>1</v>
      </c>
      <c r="N4">
        <v>38</v>
      </c>
      <c r="O4">
        <v>1</v>
      </c>
      <c r="P4" s="2">
        <v>0.3</v>
      </c>
      <c r="Q4" s="2">
        <v>0.371</v>
      </c>
      <c r="R4" s="2">
        <f t="shared" si="2"/>
        <v>0.6705689655172413</v>
      </c>
    </row>
    <row r="5" spans="1:18" ht="13.5">
      <c r="A5">
        <v>4</v>
      </c>
      <c r="B5" t="s">
        <v>4</v>
      </c>
      <c r="C5">
        <v>143</v>
      </c>
      <c r="D5" s="2">
        <f t="shared" si="0"/>
        <v>0.29349736379613356</v>
      </c>
      <c r="E5">
        <v>569</v>
      </c>
      <c r="F5">
        <v>167</v>
      </c>
      <c r="G5">
        <v>18</v>
      </c>
      <c r="H5">
        <v>84</v>
      </c>
      <c r="I5" s="2">
        <f t="shared" si="1"/>
        <v>0.3415032679738562</v>
      </c>
      <c r="J5">
        <v>42</v>
      </c>
      <c r="K5">
        <v>32</v>
      </c>
      <c r="L5">
        <v>0</v>
      </c>
      <c r="M5">
        <v>1</v>
      </c>
      <c r="N5">
        <v>28</v>
      </c>
      <c r="O5">
        <v>16</v>
      </c>
      <c r="P5" s="2">
        <v>0.293</v>
      </c>
      <c r="Q5" s="2">
        <v>0.511</v>
      </c>
      <c r="R5" s="2">
        <f t="shared" si="2"/>
        <v>0.8525032679738562</v>
      </c>
    </row>
    <row r="6" spans="1:18" ht="13.5">
      <c r="A6">
        <v>5</v>
      </c>
      <c r="B6" t="s">
        <v>208</v>
      </c>
      <c r="C6">
        <v>142</v>
      </c>
      <c r="D6" s="2">
        <f t="shared" si="0"/>
        <v>0.22377622377622378</v>
      </c>
      <c r="E6">
        <v>429</v>
      </c>
      <c r="F6">
        <v>96</v>
      </c>
      <c r="G6">
        <v>0</v>
      </c>
      <c r="H6">
        <v>47</v>
      </c>
      <c r="I6" s="2">
        <f t="shared" si="1"/>
        <v>0.25669642857142855</v>
      </c>
      <c r="J6">
        <v>19</v>
      </c>
      <c r="K6">
        <v>47</v>
      </c>
      <c r="L6">
        <v>0</v>
      </c>
      <c r="M6">
        <v>0</v>
      </c>
      <c r="N6">
        <v>26</v>
      </c>
      <c r="O6">
        <v>4</v>
      </c>
      <c r="P6" s="2">
        <v>0.276</v>
      </c>
      <c r="Q6" s="2">
        <v>0.284</v>
      </c>
      <c r="R6" s="2">
        <f t="shared" si="2"/>
        <v>0.5406964285714285</v>
      </c>
    </row>
    <row r="7" spans="1:18" ht="13.5">
      <c r="A7">
        <v>6</v>
      </c>
      <c r="B7" t="s">
        <v>61</v>
      </c>
      <c r="C7">
        <v>143</v>
      </c>
      <c r="D7" s="2">
        <f t="shared" si="0"/>
        <v>0.22043010752688172</v>
      </c>
      <c r="E7">
        <v>372</v>
      </c>
      <c r="F7">
        <v>82</v>
      </c>
      <c r="G7">
        <v>3</v>
      </c>
      <c r="H7">
        <v>33</v>
      </c>
      <c r="I7" s="2">
        <f t="shared" si="1"/>
        <v>0.291970802919708</v>
      </c>
      <c r="J7">
        <v>38</v>
      </c>
      <c r="K7">
        <v>44</v>
      </c>
      <c r="L7">
        <v>7</v>
      </c>
      <c r="M7">
        <v>1</v>
      </c>
      <c r="N7">
        <v>7</v>
      </c>
      <c r="O7">
        <v>5</v>
      </c>
      <c r="P7" s="2">
        <v>0.288</v>
      </c>
      <c r="Q7" s="2">
        <v>0.285</v>
      </c>
      <c r="R7" s="2">
        <f t="shared" si="2"/>
        <v>0.576970802919708</v>
      </c>
    </row>
    <row r="8" spans="1:18" ht="13.5">
      <c r="A8">
        <v>7</v>
      </c>
      <c r="B8" t="s">
        <v>66</v>
      </c>
      <c r="C8">
        <v>142</v>
      </c>
      <c r="D8" s="2">
        <f t="shared" si="0"/>
        <v>0.2096317280453258</v>
      </c>
      <c r="E8">
        <v>353</v>
      </c>
      <c r="F8">
        <v>74</v>
      </c>
      <c r="G8">
        <v>3</v>
      </c>
      <c r="H8">
        <v>26</v>
      </c>
      <c r="I8" s="2">
        <f t="shared" si="1"/>
        <v>0.2696335078534031</v>
      </c>
      <c r="J8">
        <v>29</v>
      </c>
      <c r="K8">
        <v>49</v>
      </c>
      <c r="L8">
        <v>1</v>
      </c>
      <c r="M8">
        <v>0</v>
      </c>
      <c r="N8">
        <v>4</v>
      </c>
      <c r="O8">
        <v>3</v>
      </c>
      <c r="P8" s="2">
        <v>0.231</v>
      </c>
      <c r="Q8" s="2">
        <v>0.28</v>
      </c>
      <c r="R8" s="2">
        <f t="shared" si="2"/>
        <v>0.5496335078534031</v>
      </c>
    </row>
    <row r="9" spans="1:18" ht="13.5">
      <c r="A9">
        <v>8</v>
      </c>
      <c r="B9" t="s">
        <v>8</v>
      </c>
      <c r="C9">
        <v>144</v>
      </c>
      <c r="D9" s="2">
        <f t="shared" si="0"/>
        <v>0.25</v>
      </c>
      <c r="E9">
        <v>376</v>
      </c>
      <c r="F9">
        <v>94</v>
      </c>
      <c r="G9">
        <v>0</v>
      </c>
      <c r="H9">
        <v>30</v>
      </c>
      <c r="I9" s="2">
        <f t="shared" si="1"/>
        <v>0.2750642673521851</v>
      </c>
      <c r="J9">
        <v>13</v>
      </c>
      <c r="K9">
        <v>29</v>
      </c>
      <c r="L9">
        <v>2</v>
      </c>
      <c r="M9">
        <v>0</v>
      </c>
      <c r="N9">
        <v>11</v>
      </c>
      <c r="O9">
        <v>3</v>
      </c>
      <c r="P9" s="2">
        <v>0.326</v>
      </c>
      <c r="Q9" s="2">
        <v>0.306</v>
      </c>
      <c r="R9" s="2">
        <f t="shared" si="2"/>
        <v>0.5810642673521851</v>
      </c>
    </row>
    <row r="10" spans="1:18" ht="13.5">
      <c r="A10" s="1" t="s">
        <v>78</v>
      </c>
      <c r="B10" t="s">
        <v>3</v>
      </c>
      <c r="C10">
        <v>129</v>
      </c>
      <c r="D10" s="2">
        <f t="shared" si="0"/>
        <v>0.23414634146341465</v>
      </c>
      <c r="E10">
        <v>205</v>
      </c>
      <c r="F10">
        <v>48</v>
      </c>
      <c r="G10">
        <v>8</v>
      </c>
      <c r="H10">
        <v>28</v>
      </c>
      <c r="I10" s="2">
        <f t="shared" si="1"/>
        <v>0.26851851851851855</v>
      </c>
      <c r="J10">
        <v>10</v>
      </c>
      <c r="K10">
        <v>21</v>
      </c>
      <c r="L10">
        <v>0</v>
      </c>
      <c r="M10">
        <v>1</v>
      </c>
      <c r="N10">
        <v>0</v>
      </c>
      <c r="O10">
        <v>0</v>
      </c>
      <c r="P10" s="2">
        <v>0.25</v>
      </c>
      <c r="Q10" s="2">
        <v>0.405</v>
      </c>
      <c r="R10" s="2">
        <f t="shared" si="2"/>
        <v>0.6735185185185186</v>
      </c>
    </row>
    <row r="11" spans="1:18" ht="13.5">
      <c r="A11" s="1" t="s">
        <v>5</v>
      </c>
      <c r="B11" t="s">
        <v>209</v>
      </c>
      <c r="C11">
        <v>7</v>
      </c>
      <c r="D11" s="2">
        <f t="shared" si="0"/>
        <v>0.6</v>
      </c>
      <c r="E11">
        <v>10</v>
      </c>
      <c r="F11">
        <v>6</v>
      </c>
      <c r="G11">
        <v>0</v>
      </c>
      <c r="H11">
        <v>1</v>
      </c>
      <c r="I11" s="2">
        <f t="shared" si="1"/>
        <v>0.6</v>
      </c>
      <c r="J11">
        <v>0</v>
      </c>
      <c r="K11">
        <v>0</v>
      </c>
      <c r="L11">
        <v>0</v>
      </c>
      <c r="M11">
        <v>0</v>
      </c>
      <c r="N11">
        <v>1</v>
      </c>
      <c r="O11">
        <v>1</v>
      </c>
      <c r="P11" s="2">
        <v>1</v>
      </c>
      <c r="Q11" s="2">
        <v>0.6</v>
      </c>
      <c r="R11" s="2">
        <f t="shared" si="2"/>
        <v>1.2</v>
      </c>
    </row>
    <row r="12" spans="1:18" ht="13.5">
      <c r="A12" s="1" t="s">
        <v>5</v>
      </c>
      <c r="B12" t="s">
        <v>51</v>
      </c>
      <c r="C12">
        <v>116</v>
      </c>
      <c r="D12" s="2">
        <f t="shared" si="0"/>
        <v>0.2088607594936709</v>
      </c>
      <c r="E12">
        <v>158</v>
      </c>
      <c r="F12">
        <v>33</v>
      </c>
      <c r="G12">
        <v>2</v>
      </c>
      <c r="H12">
        <v>10</v>
      </c>
      <c r="I12" s="2">
        <f t="shared" si="1"/>
        <v>0.2331288343558282</v>
      </c>
      <c r="J12">
        <v>5</v>
      </c>
      <c r="K12">
        <v>36</v>
      </c>
      <c r="L12">
        <v>2</v>
      </c>
      <c r="M12">
        <v>0</v>
      </c>
      <c r="N12">
        <v>0</v>
      </c>
      <c r="O12">
        <v>5</v>
      </c>
      <c r="P12" s="2">
        <v>0.267</v>
      </c>
      <c r="Q12" s="2">
        <v>0.272</v>
      </c>
      <c r="R12" s="2">
        <f t="shared" si="2"/>
        <v>0.5051288343558282</v>
      </c>
    </row>
    <row r="13" spans="1:18" ht="13.5">
      <c r="A13" s="1" t="s">
        <v>5</v>
      </c>
      <c r="B13" t="s">
        <v>115</v>
      </c>
      <c r="C13">
        <v>90</v>
      </c>
      <c r="D13" s="2">
        <f t="shared" si="0"/>
        <v>0.22330097087378642</v>
      </c>
      <c r="E13">
        <v>103</v>
      </c>
      <c r="F13">
        <v>23</v>
      </c>
      <c r="G13">
        <v>2</v>
      </c>
      <c r="H13">
        <v>10</v>
      </c>
      <c r="I13" s="2">
        <f t="shared" si="1"/>
        <v>0.23809523809523808</v>
      </c>
      <c r="J13">
        <v>2</v>
      </c>
      <c r="K13">
        <v>16</v>
      </c>
      <c r="L13">
        <v>0</v>
      </c>
      <c r="M13">
        <v>0</v>
      </c>
      <c r="N13">
        <v>0</v>
      </c>
      <c r="O13">
        <v>2</v>
      </c>
      <c r="P13" s="2">
        <v>0.243</v>
      </c>
      <c r="Q13" s="2">
        <v>0.291</v>
      </c>
      <c r="R13" s="2">
        <f t="shared" si="2"/>
        <v>0.5290952380952381</v>
      </c>
    </row>
    <row r="14" spans="1:18" ht="13.5">
      <c r="A14" s="1" t="s">
        <v>5</v>
      </c>
      <c r="B14" t="s">
        <v>68</v>
      </c>
      <c r="C14">
        <v>101</v>
      </c>
      <c r="D14" s="2">
        <f t="shared" si="0"/>
        <v>0.19753086419753085</v>
      </c>
      <c r="E14">
        <v>81</v>
      </c>
      <c r="F14">
        <v>16</v>
      </c>
      <c r="G14">
        <v>1</v>
      </c>
      <c r="H14">
        <v>3</v>
      </c>
      <c r="I14" s="2">
        <f t="shared" si="1"/>
        <v>0.25287356321839083</v>
      </c>
      <c r="J14">
        <v>6</v>
      </c>
      <c r="K14">
        <v>9</v>
      </c>
      <c r="L14">
        <v>1</v>
      </c>
      <c r="M14">
        <v>0</v>
      </c>
      <c r="N14">
        <v>0</v>
      </c>
      <c r="O14">
        <v>0</v>
      </c>
      <c r="P14" s="2">
        <v>0.273</v>
      </c>
      <c r="Q14" s="2">
        <v>0.284</v>
      </c>
      <c r="R14" s="2">
        <f t="shared" si="2"/>
        <v>0.5368735632183907</v>
      </c>
    </row>
    <row r="15" spans="1:18" ht="13.5">
      <c r="A15" s="1" t="s">
        <v>5</v>
      </c>
      <c r="B15" t="s">
        <v>54</v>
      </c>
      <c r="C15">
        <v>91</v>
      </c>
      <c r="D15" s="2">
        <f t="shared" si="0"/>
        <v>0.3146067415730337</v>
      </c>
      <c r="E15">
        <v>89</v>
      </c>
      <c r="F15">
        <v>28</v>
      </c>
      <c r="G15">
        <v>0</v>
      </c>
      <c r="H15">
        <v>13</v>
      </c>
      <c r="I15" s="2">
        <f t="shared" si="1"/>
        <v>0.35789473684210527</v>
      </c>
      <c r="J15">
        <v>6</v>
      </c>
      <c r="K15">
        <v>10</v>
      </c>
      <c r="L15">
        <v>0</v>
      </c>
      <c r="M15">
        <v>0</v>
      </c>
      <c r="N15">
        <v>5</v>
      </c>
      <c r="O15">
        <v>4</v>
      </c>
      <c r="P15" s="2">
        <v>0.393</v>
      </c>
      <c r="Q15" s="2">
        <v>0.348</v>
      </c>
      <c r="R15" s="2">
        <f t="shared" si="2"/>
        <v>0.7058947368421052</v>
      </c>
    </row>
    <row r="16" spans="1:18" ht="13.5">
      <c r="A16" s="1" t="s">
        <v>5</v>
      </c>
      <c r="B16" t="s">
        <v>53</v>
      </c>
      <c r="C16">
        <v>69</v>
      </c>
      <c r="D16" s="2">
        <f t="shared" si="0"/>
        <v>0.25842696629213485</v>
      </c>
      <c r="E16">
        <v>89</v>
      </c>
      <c r="F16">
        <v>23</v>
      </c>
      <c r="G16">
        <v>0</v>
      </c>
      <c r="H16">
        <v>4</v>
      </c>
      <c r="I16" s="2">
        <f t="shared" si="1"/>
        <v>0.27472527472527475</v>
      </c>
      <c r="J16">
        <v>2</v>
      </c>
      <c r="K16">
        <v>5</v>
      </c>
      <c r="L16">
        <v>2</v>
      </c>
      <c r="M16">
        <v>0</v>
      </c>
      <c r="N16">
        <v>2</v>
      </c>
      <c r="O16">
        <v>2</v>
      </c>
      <c r="P16" s="2">
        <v>0.25</v>
      </c>
      <c r="Q16" s="2">
        <v>0.315</v>
      </c>
      <c r="R16" s="2">
        <f t="shared" si="2"/>
        <v>0.5897252747252748</v>
      </c>
    </row>
    <row r="17" spans="1:18" ht="13.5">
      <c r="A17" s="1" t="s">
        <v>5</v>
      </c>
      <c r="B17" t="s">
        <v>52</v>
      </c>
      <c r="C17">
        <v>39</v>
      </c>
      <c r="D17" s="2">
        <f t="shared" si="0"/>
        <v>0.18181818181818182</v>
      </c>
      <c r="E17">
        <v>44</v>
      </c>
      <c r="F17">
        <v>8</v>
      </c>
      <c r="G17">
        <v>0</v>
      </c>
      <c r="H17">
        <v>1</v>
      </c>
      <c r="I17" s="2">
        <f t="shared" si="1"/>
        <v>0.2</v>
      </c>
      <c r="J17">
        <v>1</v>
      </c>
      <c r="K17">
        <v>5</v>
      </c>
      <c r="L17">
        <v>0</v>
      </c>
      <c r="M17">
        <v>0</v>
      </c>
      <c r="N17">
        <v>0</v>
      </c>
      <c r="O17">
        <v>0</v>
      </c>
      <c r="P17" s="2">
        <v>0.1</v>
      </c>
      <c r="Q17" s="2">
        <v>0.227</v>
      </c>
      <c r="R17" s="2">
        <f t="shared" si="2"/>
        <v>0.42700000000000005</v>
      </c>
    </row>
    <row r="18" spans="1:18" ht="13.5">
      <c r="A18" s="1" t="s">
        <v>181</v>
      </c>
      <c r="B18" t="s">
        <v>133</v>
      </c>
      <c r="C18" s="11" t="s">
        <v>195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13.5">
      <c r="A19" s="1" t="s">
        <v>181</v>
      </c>
      <c r="B19" t="s">
        <v>60</v>
      </c>
      <c r="C19">
        <v>4</v>
      </c>
      <c r="D19" s="2">
        <f>F19/E19</f>
        <v>0.5714285714285714</v>
      </c>
      <c r="E19">
        <v>7</v>
      </c>
      <c r="F19">
        <v>4</v>
      </c>
      <c r="G19">
        <v>1</v>
      </c>
      <c r="H19">
        <v>2</v>
      </c>
      <c r="I19" s="2">
        <f>(F19+J19)/(E19+J19+M19)</f>
        <v>0.625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 s="2">
        <v>1</v>
      </c>
      <c r="Q19" s="2">
        <v>1.143</v>
      </c>
      <c r="R19" s="2">
        <f>I19+Q19</f>
        <v>1.768</v>
      </c>
    </row>
    <row r="20" spans="1:18" ht="13.5">
      <c r="A20" s="1" t="s">
        <v>181</v>
      </c>
      <c r="B20" t="s">
        <v>67</v>
      </c>
      <c r="C20">
        <v>116</v>
      </c>
      <c r="D20" s="2">
        <f>F20/E20</f>
        <v>0.23497267759562843</v>
      </c>
      <c r="E20">
        <v>183</v>
      </c>
      <c r="F20">
        <v>43</v>
      </c>
      <c r="G20">
        <v>11</v>
      </c>
      <c r="H20">
        <v>32</v>
      </c>
      <c r="I20" s="2">
        <f>(F20+J20)/(E20+J20+M20)</f>
        <v>0.265625</v>
      </c>
      <c r="J20">
        <v>8</v>
      </c>
      <c r="K20">
        <v>31</v>
      </c>
      <c r="L20">
        <v>0</v>
      </c>
      <c r="M20">
        <v>1</v>
      </c>
      <c r="N20">
        <v>7</v>
      </c>
      <c r="O20">
        <v>2</v>
      </c>
      <c r="P20" s="2">
        <v>0.26</v>
      </c>
      <c r="Q20" s="2">
        <v>0.432</v>
      </c>
      <c r="R20" s="2">
        <f>I20+Q20</f>
        <v>0.6976249999999999</v>
      </c>
    </row>
    <row r="21" spans="1:18" ht="13.5">
      <c r="A21" s="1" t="s">
        <v>181</v>
      </c>
      <c r="B21" t="s">
        <v>210</v>
      </c>
      <c r="C21" s="11" t="s">
        <v>195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4" spans="1:20" ht="13.5">
      <c r="A24" s="1" t="s">
        <v>21</v>
      </c>
      <c r="C24" t="s">
        <v>19</v>
      </c>
      <c r="D24" t="s">
        <v>34</v>
      </c>
      <c r="E24" t="s">
        <v>22</v>
      </c>
      <c r="F24" t="s">
        <v>23</v>
      </c>
      <c r="G24" t="s">
        <v>24</v>
      </c>
      <c r="H24" t="s">
        <v>25</v>
      </c>
      <c r="I24" t="s">
        <v>26</v>
      </c>
      <c r="J24" t="s">
        <v>27</v>
      </c>
      <c r="K24" t="s">
        <v>28</v>
      </c>
      <c r="L24" t="s">
        <v>29</v>
      </c>
      <c r="M24" t="s">
        <v>36</v>
      </c>
      <c r="N24" t="s">
        <v>35</v>
      </c>
      <c r="O24" t="s">
        <v>37</v>
      </c>
      <c r="P24" t="s">
        <v>38</v>
      </c>
      <c r="Q24" t="s">
        <v>39</v>
      </c>
      <c r="R24" t="s">
        <v>40</v>
      </c>
      <c r="S24" t="s">
        <v>120</v>
      </c>
      <c r="T24" t="s">
        <v>124</v>
      </c>
    </row>
    <row r="25" spans="1:20" ht="13.5">
      <c r="A25" s="1" t="s">
        <v>186</v>
      </c>
      <c r="B25" t="s">
        <v>62</v>
      </c>
      <c r="C25">
        <v>27</v>
      </c>
      <c r="D25" s="3">
        <f aca="true" t="shared" si="3" ref="D25:D36">R25/J25*9</f>
        <v>3.121100917431193</v>
      </c>
      <c r="E25">
        <v>11</v>
      </c>
      <c r="F25">
        <v>11</v>
      </c>
      <c r="G25">
        <v>0</v>
      </c>
      <c r="H25">
        <v>0</v>
      </c>
      <c r="I25" s="2">
        <f>E25/(E25+F25)</f>
        <v>0.5</v>
      </c>
      <c r="J25" s="8">
        <v>181.66666666666666</v>
      </c>
      <c r="K25">
        <v>6</v>
      </c>
      <c r="L25">
        <v>180</v>
      </c>
      <c r="M25">
        <v>118</v>
      </c>
      <c r="N25">
        <v>36</v>
      </c>
      <c r="O25">
        <v>2</v>
      </c>
      <c r="P25">
        <v>15</v>
      </c>
      <c r="Q25">
        <v>66</v>
      </c>
      <c r="R25">
        <v>63</v>
      </c>
      <c r="S25" s="3">
        <f aca="true" t="shared" si="4" ref="S25:S36">(L25+N25)/J25</f>
        <v>1.1889908256880735</v>
      </c>
      <c r="T25" s="3">
        <f aca="true" t="shared" si="5" ref="T25:T36">M25/J25*9</f>
        <v>5.845871559633028</v>
      </c>
    </row>
    <row r="26" spans="1:20" ht="13.5">
      <c r="A26" s="1" t="s">
        <v>186</v>
      </c>
      <c r="B26" t="s">
        <v>70</v>
      </c>
      <c r="C26">
        <v>27</v>
      </c>
      <c r="D26" s="3">
        <f t="shared" si="3"/>
        <v>3.5581395348837206</v>
      </c>
      <c r="E26">
        <v>6</v>
      </c>
      <c r="F26">
        <v>10</v>
      </c>
      <c r="G26">
        <v>0</v>
      </c>
      <c r="H26">
        <v>0</v>
      </c>
      <c r="I26" s="2">
        <f aca="true" t="shared" si="6" ref="I26:I36">E26/(E26+F26)</f>
        <v>0.375</v>
      </c>
      <c r="J26" s="8">
        <v>172</v>
      </c>
      <c r="K26">
        <v>2</v>
      </c>
      <c r="L26">
        <v>155</v>
      </c>
      <c r="M26">
        <v>142</v>
      </c>
      <c r="N26">
        <v>34</v>
      </c>
      <c r="O26">
        <v>3</v>
      </c>
      <c r="P26">
        <v>15</v>
      </c>
      <c r="Q26">
        <v>71</v>
      </c>
      <c r="R26">
        <v>68</v>
      </c>
      <c r="S26" s="3">
        <f t="shared" si="4"/>
        <v>1.0988372093023255</v>
      </c>
      <c r="T26" s="3">
        <f t="shared" si="5"/>
        <v>7.430232558139535</v>
      </c>
    </row>
    <row r="27" spans="1:20" ht="13.5">
      <c r="A27" s="1" t="s">
        <v>186</v>
      </c>
      <c r="B27" t="s">
        <v>71</v>
      </c>
      <c r="C27">
        <v>26</v>
      </c>
      <c r="D27" s="3">
        <f t="shared" si="3"/>
        <v>3.6545454545454548</v>
      </c>
      <c r="E27">
        <v>9</v>
      </c>
      <c r="F27">
        <v>12</v>
      </c>
      <c r="G27">
        <v>0</v>
      </c>
      <c r="H27">
        <v>0</v>
      </c>
      <c r="I27" s="2">
        <f t="shared" si="6"/>
        <v>0.42857142857142855</v>
      </c>
      <c r="J27" s="8">
        <v>165</v>
      </c>
      <c r="K27">
        <v>0</v>
      </c>
      <c r="L27">
        <v>158</v>
      </c>
      <c r="M27">
        <v>73</v>
      </c>
      <c r="N27">
        <v>38</v>
      </c>
      <c r="O27">
        <v>4</v>
      </c>
      <c r="P27">
        <v>14</v>
      </c>
      <c r="Q27">
        <v>68</v>
      </c>
      <c r="R27">
        <v>67</v>
      </c>
      <c r="S27" s="3">
        <f t="shared" si="4"/>
        <v>1.187878787878788</v>
      </c>
      <c r="T27" s="3">
        <f t="shared" si="5"/>
        <v>3.981818181818182</v>
      </c>
    </row>
    <row r="28" spans="1:20" ht="13.5">
      <c r="A28" s="1" t="s">
        <v>186</v>
      </c>
      <c r="B28" t="s">
        <v>42</v>
      </c>
      <c r="C28">
        <v>26</v>
      </c>
      <c r="D28" s="3">
        <f t="shared" si="3"/>
        <v>4.532846715328468</v>
      </c>
      <c r="E28">
        <v>8</v>
      </c>
      <c r="F28">
        <v>13</v>
      </c>
      <c r="G28">
        <v>0</v>
      </c>
      <c r="H28">
        <v>0</v>
      </c>
      <c r="I28" s="2">
        <f t="shared" si="6"/>
        <v>0.38095238095238093</v>
      </c>
      <c r="J28" s="8">
        <v>137</v>
      </c>
      <c r="K28">
        <v>2</v>
      </c>
      <c r="L28">
        <v>168</v>
      </c>
      <c r="M28">
        <v>61</v>
      </c>
      <c r="N28">
        <v>22</v>
      </c>
      <c r="O28">
        <v>1</v>
      </c>
      <c r="P28">
        <v>13</v>
      </c>
      <c r="Q28">
        <v>73</v>
      </c>
      <c r="R28">
        <v>69</v>
      </c>
      <c r="S28" s="3">
        <f t="shared" si="4"/>
        <v>1.3868613138686132</v>
      </c>
      <c r="T28" s="3">
        <f t="shared" si="5"/>
        <v>4.007299270072993</v>
      </c>
    </row>
    <row r="29" spans="1:20" ht="13.5">
      <c r="A29" s="1" t="s">
        <v>186</v>
      </c>
      <c r="B29" t="s">
        <v>56</v>
      </c>
      <c r="C29">
        <v>26</v>
      </c>
      <c r="D29" s="3">
        <f t="shared" si="3"/>
        <v>3.1631799163179912</v>
      </c>
      <c r="E29">
        <v>9</v>
      </c>
      <c r="F29">
        <v>10</v>
      </c>
      <c r="G29">
        <v>0</v>
      </c>
      <c r="H29">
        <v>0</v>
      </c>
      <c r="I29" s="2">
        <f t="shared" si="6"/>
        <v>0.47368421052631576</v>
      </c>
      <c r="J29" s="8">
        <v>159.33333333333334</v>
      </c>
      <c r="K29">
        <v>1</v>
      </c>
      <c r="L29">
        <v>154</v>
      </c>
      <c r="M29">
        <v>110</v>
      </c>
      <c r="N29">
        <v>45</v>
      </c>
      <c r="O29">
        <v>4</v>
      </c>
      <c r="P29">
        <v>11</v>
      </c>
      <c r="Q29">
        <v>57</v>
      </c>
      <c r="R29">
        <v>56</v>
      </c>
      <c r="S29" s="3">
        <f t="shared" si="4"/>
        <v>1.2489539748953975</v>
      </c>
      <c r="T29" s="3">
        <f t="shared" si="5"/>
        <v>6.213389121338912</v>
      </c>
    </row>
    <row r="30" spans="1:20" ht="13.5">
      <c r="A30" s="1" t="s">
        <v>196</v>
      </c>
      <c r="B30" t="s">
        <v>57</v>
      </c>
      <c r="C30">
        <v>20</v>
      </c>
      <c r="D30" s="3">
        <f t="shared" si="3"/>
        <v>3.8911764705882357</v>
      </c>
      <c r="E30">
        <v>5</v>
      </c>
      <c r="F30">
        <v>4</v>
      </c>
      <c r="G30">
        <v>0</v>
      </c>
      <c r="H30">
        <v>0</v>
      </c>
      <c r="I30" s="2">
        <f t="shared" si="6"/>
        <v>0.5555555555555556</v>
      </c>
      <c r="J30" s="8">
        <v>113.33333333333333</v>
      </c>
      <c r="K30">
        <v>0</v>
      </c>
      <c r="L30">
        <v>123</v>
      </c>
      <c r="M30">
        <v>42</v>
      </c>
      <c r="N30">
        <v>33</v>
      </c>
      <c r="O30">
        <v>1</v>
      </c>
      <c r="P30">
        <v>11</v>
      </c>
      <c r="Q30">
        <v>51</v>
      </c>
      <c r="R30">
        <v>49</v>
      </c>
      <c r="S30" s="3">
        <f t="shared" si="4"/>
        <v>1.3764705882352941</v>
      </c>
      <c r="T30" s="3">
        <f t="shared" si="5"/>
        <v>3.335294117647059</v>
      </c>
    </row>
    <row r="31" spans="1:20" ht="13.5">
      <c r="A31" s="1" t="s">
        <v>187</v>
      </c>
      <c r="B31" t="s">
        <v>76</v>
      </c>
      <c r="C31">
        <v>25</v>
      </c>
      <c r="D31" s="3">
        <f t="shared" si="3"/>
        <v>2.560344827586207</v>
      </c>
      <c r="E31">
        <v>1</v>
      </c>
      <c r="F31">
        <v>1</v>
      </c>
      <c r="G31">
        <v>3</v>
      </c>
      <c r="H31">
        <v>2</v>
      </c>
      <c r="I31" s="2">
        <f t="shared" si="6"/>
        <v>0.5</v>
      </c>
      <c r="J31" s="8">
        <v>38.666666666666664</v>
      </c>
      <c r="K31">
        <v>0</v>
      </c>
      <c r="L31">
        <v>32</v>
      </c>
      <c r="M31">
        <v>13</v>
      </c>
      <c r="N31">
        <v>7</v>
      </c>
      <c r="O31">
        <v>2</v>
      </c>
      <c r="P31">
        <v>0</v>
      </c>
      <c r="Q31">
        <v>11</v>
      </c>
      <c r="R31">
        <v>11</v>
      </c>
      <c r="S31" s="3">
        <f t="shared" si="4"/>
        <v>1.0086206896551724</v>
      </c>
      <c r="T31" s="3">
        <f t="shared" si="5"/>
        <v>3.0258620689655173</v>
      </c>
    </row>
    <row r="32" spans="1:20" ht="13.5">
      <c r="A32" s="1" t="s">
        <v>187</v>
      </c>
      <c r="B32" t="s">
        <v>134</v>
      </c>
      <c r="C32">
        <v>6</v>
      </c>
      <c r="D32" s="3">
        <f t="shared" si="3"/>
        <v>7</v>
      </c>
      <c r="E32">
        <v>0</v>
      </c>
      <c r="F32">
        <v>1</v>
      </c>
      <c r="G32">
        <v>0</v>
      </c>
      <c r="H32">
        <v>1</v>
      </c>
      <c r="I32" s="2">
        <f t="shared" si="6"/>
        <v>0</v>
      </c>
      <c r="J32" s="8">
        <v>9</v>
      </c>
      <c r="K32">
        <v>0</v>
      </c>
      <c r="L32">
        <v>10</v>
      </c>
      <c r="M32">
        <v>2</v>
      </c>
      <c r="N32">
        <v>4</v>
      </c>
      <c r="O32">
        <v>0</v>
      </c>
      <c r="P32">
        <v>1</v>
      </c>
      <c r="Q32">
        <v>7</v>
      </c>
      <c r="R32">
        <v>7</v>
      </c>
      <c r="S32" s="3">
        <f t="shared" si="4"/>
        <v>1.5555555555555556</v>
      </c>
      <c r="T32" s="3">
        <f t="shared" si="5"/>
        <v>2</v>
      </c>
    </row>
    <row r="33" spans="1:20" ht="13.5">
      <c r="A33" s="1" t="s">
        <v>187</v>
      </c>
      <c r="B33" t="s">
        <v>77</v>
      </c>
      <c r="C33">
        <v>7</v>
      </c>
      <c r="D33" s="3">
        <f t="shared" si="3"/>
        <v>12.789473684210526</v>
      </c>
      <c r="E33">
        <v>1</v>
      </c>
      <c r="F33">
        <v>0</v>
      </c>
      <c r="G33">
        <v>0</v>
      </c>
      <c r="H33">
        <v>2</v>
      </c>
      <c r="I33" s="2">
        <f t="shared" si="6"/>
        <v>1</v>
      </c>
      <c r="J33" s="8">
        <v>6.333333333333333</v>
      </c>
      <c r="K33">
        <v>0</v>
      </c>
      <c r="L33">
        <v>15</v>
      </c>
      <c r="M33">
        <v>0</v>
      </c>
      <c r="N33">
        <v>3</v>
      </c>
      <c r="O33">
        <v>1</v>
      </c>
      <c r="P33">
        <v>1</v>
      </c>
      <c r="Q33">
        <v>9</v>
      </c>
      <c r="R33">
        <v>9</v>
      </c>
      <c r="S33" s="3">
        <f t="shared" si="4"/>
        <v>2.8421052631578947</v>
      </c>
      <c r="T33" s="3">
        <f t="shared" si="5"/>
        <v>0</v>
      </c>
    </row>
    <row r="34" spans="1:20" ht="13.5">
      <c r="A34" s="1" t="s">
        <v>189</v>
      </c>
      <c r="B34" t="s">
        <v>73</v>
      </c>
      <c r="C34">
        <v>35</v>
      </c>
      <c r="D34" s="3">
        <f t="shared" si="3"/>
        <v>2.6999999999999997</v>
      </c>
      <c r="E34">
        <v>1</v>
      </c>
      <c r="F34">
        <v>3</v>
      </c>
      <c r="G34">
        <v>1</v>
      </c>
      <c r="H34">
        <v>3</v>
      </c>
      <c r="I34" s="2">
        <f t="shared" si="6"/>
        <v>0.25</v>
      </c>
      <c r="J34" s="8">
        <v>53.333333333333336</v>
      </c>
      <c r="K34">
        <v>0</v>
      </c>
      <c r="L34">
        <v>50</v>
      </c>
      <c r="M34">
        <v>19</v>
      </c>
      <c r="N34">
        <v>13</v>
      </c>
      <c r="O34">
        <v>2</v>
      </c>
      <c r="P34">
        <v>4</v>
      </c>
      <c r="Q34">
        <v>20</v>
      </c>
      <c r="R34">
        <v>16</v>
      </c>
      <c r="S34" s="3">
        <f t="shared" si="4"/>
        <v>1.18125</v>
      </c>
      <c r="T34" s="3">
        <f t="shared" si="5"/>
        <v>3.2062500000000003</v>
      </c>
    </row>
    <row r="35" spans="1:20" ht="13.5">
      <c r="A35" s="1" t="s">
        <v>189</v>
      </c>
      <c r="B35" t="s">
        <v>45</v>
      </c>
      <c r="C35">
        <v>44</v>
      </c>
      <c r="D35" s="3">
        <f t="shared" si="3"/>
        <v>2.71356783919598</v>
      </c>
      <c r="E35">
        <v>5</v>
      </c>
      <c r="F35">
        <v>2</v>
      </c>
      <c r="G35">
        <v>0</v>
      </c>
      <c r="H35">
        <v>6</v>
      </c>
      <c r="I35" s="2">
        <f t="shared" si="6"/>
        <v>0.7142857142857143</v>
      </c>
      <c r="J35" s="8">
        <v>66.33333333333333</v>
      </c>
      <c r="K35">
        <v>0</v>
      </c>
      <c r="L35">
        <v>66</v>
      </c>
      <c r="M35">
        <v>18</v>
      </c>
      <c r="N35">
        <v>7</v>
      </c>
      <c r="O35">
        <v>1</v>
      </c>
      <c r="P35">
        <v>4</v>
      </c>
      <c r="Q35">
        <v>21</v>
      </c>
      <c r="R35">
        <v>20</v>
      </c>
      <c r="S35" s="3">
        <f t="shared" si="4"/>
        <v>1.100502512562814</v>
      </c>
      <c r="T35" s="3">
        <f t="shared" si="5"/>
        <v>2.442211055276382</v>
      </c>
    </row>
    <row r="36" spans="1:20" ht="13.5">
      <c r="A36" s="1" t="s">
        <v>190</v>
      </c>
      <c r="B36" t="s">
        <v>58</v>
      </c>
      <c r="C36">
        <v>36</v>
      </c>
      <c r="D36" s="3">
        <f t="shared" si="3"/>
        <v>1.836734693877551</v>
      </c>
      <c r="E36">
        <v>3</v>
      </c>
      <c r="F36">
        <v>0</v>
      </c>
      <c r="G36">
        <v>29</v>
      </c>
      <c r="H36">
        <v>4</v>
      </c>
      <c r="I36" s="2">
        <f t="shared" si="6"/>
        <v>1</v>
      </c>
      <c r="J36" s="8">
        <v>49</v>
      </c>
      <c r="K36">
        <v>0</v>
      </c>
      <c r="L36">
        <v>38</v>
      </c>
      <c r="M36">
        <v>18</v>
      </c>
      <c r="N36">
        <v>10</v>
      </c>
      <c r="O36">
        <v>0</v>
      </c>
      <c r="P36">
        <v>3</v>
      </c>
      <c r="Q36">
        <v>10</v>
      </c>
      <c r="R36">
        <v>10</v>
      </c>
      <c r="S36" s="3">
        <f t="shared" si="4"/>
        <v>0.9795918367346939</v>
      </c>
      <c r="T36" s="3">
        <f t="shared" si="5"/>
        <v>3.306122448979592</v>
      </c>
    </row>
    <row r="37" spans="1:20" ht="13.5">
      <c r="A37" s="1" t="s">
        <v>181</v>
      </c>
      <c r="B37" t="s">
        <v>85</v>
      </c>
      <c r="C37">
        <v>33</v>
      </c>
      <c r="D37" s="3">
        <f>R37/J37*9</f>
        <v>6.471074380165288</v>
      </c>
      <c r="E37">
        <v>4</v>
      </c>
      <c r="F37">
        <v>3</v>
      </c>
      <c r="G37">
        <v>0</v>
      </c>
      <c r="H37">
        <v>2</v>
      </c>
      <c r="I37" s="2">
        <f>E37/(E37+F37)</f>
        <v>0.5714285714285714</v>
      </c>
      <c r="J37" s="8">
        <v>40.333333333333336</v>
      </c>
      <c r="K37">
        <v>0</v>
      </c>
      <c r="L37">
        <v>51</v>
      </c>
      <c r="M37">
        <v>12</v>
      </c>
      <c r="N37">
        <v>11</v>
      </c>
      <c r="O37">
        <v>2</v>
      </c>
      <c r="P37">
        <v>4</v>
      </c>
      <c r="Q37">
        <v>30</v>
      </c>
      <c r="R37">
        <v>29</v>
      </c>
      <c r="S37" s="3">
        <f>(L37+N37)/J37</f>
        <v>1.537190082644628</v>
      </c>
      <c r="T37" s="3">
        <f>M37/J37*9</f>
        <v>2.677685950413223</v>
      </c>
    </row>
    <row r="38" spans="1:20" ht="13.5">
      <c r="A38" s="1" t="s">
        <v>181</v>
      </c>
      <c r="B38" t="s">
        <v>86</v>
      </c>
      <c r="C38">
        <v>39</v>
      </c>
      <c r="D38" s="3">
        <f>R38/J38*9</f>
        <v>2.467005076142132</v>
      </c>
      <c r="E38">
        <v>3</v>
      </c>
      <c r="F38">
        <v>5</v>
      </c>
      <c r="G38">
        <v>0</v>
      </c>
      <c r="H38">
        <v>5</v>
      </c>
      <c r="I38" s="2">
        <f>E38/(E38+F38)</f>
        <v>0.375</v>
      </c>
      <c r="J38" s="8">
        <v>65.66666666666667</v>
      </c>
      <c r="K38">
        <v>0</v>
      </c>
      <c r="L38">
        <v>59</v>
      </c>
      <c r="M38">
        <v>11</v>
      </c>
      <c r="N38">
        <v>13</v>
      </c>
      <c r="O38">
        <v>1</v>
      </c>
      <c r="P38">
        <v>5</v>
      </c>
      <c r="Q38">
        <v>18</v>
      </c>
      <c r="R38">
        <v>18</v>
      </c>
      <c r="S38" s="3">
        <f>(L38+N38)/J38</f>
        <v>1.0964467005076142</v>
      </c>
      <c r="T38" s="3">
        <f>M38/J38*9</f>
        <v>1.5076142131979693</v>
      </c>
    </row>
    <row r="39" spans="1:20" ht="13.5">
      <c r="A39" s="1" t="s">
        <v>181</v>
      </c>
      <c r="B39" t="s">
        <v>80</v>
      </c>
      <c r="C39">
        <v>19</v>
      </c>
      <c r="D39" s="3">
        <f>R39/J39*9</f>
        <v>4.153846153846154</v>
      </c>
      <c r="E39">
        <v>1</v>
      </c>
      <c r="F39">
        <v>0</v>
      </c>
      <c r="G39">
        <v>0</v>
      </c>
      <c r="H39">
        <v>2</v>
      </c>
      <c r="I39" s="2">
        <f>E39/(E39+F39)</f>
        <v>1</v>
      </c>
      <c r="J39" s="8">
        <v>26</v>
      </c>
      <c r="K39">
        <v>0</v>
      </c>
      <c r="L39">
        <v>27</v>
      </c>
      <c r="M39">
        <v>4</v>
      </c>
      <c r="N39">
        <v>5</v>
      </c>
      <c r="O39">
        <v>0</v>
      </c>
      <c r="P39">
        <v>4</v>
      </c>
      <c r="Q39">
        <v>13</v>
      </c>
      <c r="R39">
        <v>12</v>
      </c>
      <c r="S39" s="3">
        <f>(L39+N39)/J39</f>
        <v>1.2307692307692308</v>
      </c>
      <c r="T39" s="3">
        <f>M39/J39*9</f>
        <v>1.3846153846153846</v>
      </c>
    </row>
    <row r="40" spans="1:20" ht="13.5">
      <c r="A40" s="1" t="s">
        <v>181</v>
      </c>
      <c r="B40" t="s">
        <v>83</v>
      </c>
      <c r="C40" s="11" t="s">
        <v>194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</sheetData>
  <mergeCells count="3">
    <mergeCell ref="C18:R18"/>
    <mergeCell ref="C21:R21"/>
    <mergeCell ref="C40:T40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0"/>
  <sheetViews>
    <sheetView workbookViewId="0" topLeftCell="A1">
      <selection activeCell="C33" sqref="C33:T33"/>
    </sheetView>
  </sheetViews>
  <sheetFormatPr defaultColWidth="9.00390625" defaultRowHeight="13.5"/>
  <cols>
    <col min="1" max="1" width="5.25390625" style="0" bestFit="1" customWidth="1"/>
    <col min="2" max="2" width="22.50390625" style="0" bestFit="1" customWidth="1"/>
    <col min="3" max="5" width="5.25390625" style="0" bestFit="1" customWidth="1"/>
    <col min="6" max="6" width="5.50390625" style="0" bestFit="1" customWidth="1"/>
    <col min="7" max="9" width="5.25390625" style="0" bestFit="1" customWidth="1"/>
    <col min="10" max="10" width="8.125" style="0" bestFit="1" customWidth="1"/>
    <col min="11" max="17" width="5.25390625" style="0" bestFit="1" customWidth="1"/>
    <col min="18" max="18" width="5.125" style="0" bestFit="1" customWidth="1"/>
    <col min="19" max="19" width="5.75390625" style="0" bestFit="1" customWidth="1"/>
    <col min="20" max="20" width="7.125" style="0" bestFit="1" customWidth="1"/>
  </cols>
  <sheetData>
    <row r="1" spans="1:18" ht="13.5">
      <c r="A1" t="s">
        <v>0</v>
      </c>
      <c r="C1" t="s">
        <v>19</v>
      </c>
      <c r="D1" t="s">
        <v>9</v>
      </c>
      <c r="E1" t="s">
        <v>10</v>
      </c>
      <c r="F1" t="s">
        <v>11</v>
      </c>
      <c r="G1" t="s">
        <v>33</v>
      </c>
      <c r="H1" t="s">
        <v>12</v>
      </c>
      <c r="I1" t="s">
        <v>13</v>
      </c>
      <c r="J1" t="s">
        <v>30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31</v>
      </c>
      <c r="Q1" t="s">
        <v>32</v>
      </c>
      <c r="R1" t="s">
        <v>20</v>
      </c>
    </row>
    <row r="2" spans="1:18" ht="13.5">
      <c r="A2">
        <v>1</v>
      </c>
      <c r="B2" t="s">
        <v>47</v>
      </c>
      <c r="C2">
        <v>144</v>
      </c>
      <c r="D2" s="2">
        <f>F2/E2</f>
        <v>0.2974828375286041</v>
      </c>
      <c r="E2">
        <v>437</v>
      </c>
      <c r="F2">
        <v>130</v>
      </c>
      <c r="G2">
        <v>6</v>
      </c>
      <c r="H2">
        <v>21</v>
      </c>
      <c r="I2" s="2">
        <f>(F2+J2)/(E2+J2+M2)</f>
        <v>0.35232067510548526</v>
      </c>
      <c r="J2">
        <v>37</v>
      </c>
      <c r="K2">
        <v>40</v>
      </c>
      <c r="L2">
        <v>0</v>
      </c>
      <c r="M2">
        <v>0</v>
      </c>
      <c r="N2">
        <v>27</v>
      </c>
      <c r="O2">
        <v>4</v>
      </c>
      <c r="P2" s="2">
        <v>0.296</v>
      </c>
      <c r="Q2" s="2">
        <v>0.453</v>
      </c>
      <c r="R2" s="2">
        <f>I2+Q2</f>
        <v>0.8053206751054853</v>
      </c>
    </row>
    <row r="3" spans="1:18" ht="13.5">
      <c r="A3">
        <v>2</v>
      </c>
      <c r="B3" t="s">
        <v>210</v>
      </c>
      <c r="C3">
        <v>144</v>
      </c>
      <c r="D3" s="2">
        <f aca="true" t="shared" si="0" ref="D3:D17">F3/E3</f>
        <v>0.24887892376681614</v>
      </c>
      <c r="E3">
        <v>446</v>
      </c>
      <c r="F3">
        <v>111</v>
      </c>
      <c r="G3">
        <v>0</v>
      </c>
      <c r="H3">
        <v>27</v>
      </c>
      <c r="I3" s="2">
        <f aca="true" t="shared" si="1" ref="I3:I17">(F3+J3)/(E3+J3+M3)</f>
        <v>0.2835820895522388</v>
      </c>
      <c r="J3">
        <v>22</v>
      </c>
      <c r="K3">
        <v>56</v>
      </c>
      <c r="L3">
        <v>9</v>
      </c>
      <c r="M3">
        <v>1</v>
      </c>
      <c r="N3">
        <v>16</v>
      </c>
      <c r="O3">
        <v>11</v>
      </c>
      <c r="P3" s="2">
        <v>0.214</v>
      </c>
      <c r="Q3" s="2">
        <v>0.334</v>
      </c>
      <c r="R3" s="2">
        <f aca="true" t="shared" si="2" ref="R3:R17">I3+Q3</f>
        <v>0.6175820895522388</v>
      </c>
    </row>
    <row r="4" spans="1:18" ht="13.5">
      <c r="A4">
        <v>3</v>
      </c>
      <c r="B4" t="s">
        <v>4</v>
      </c>
      <c r="C4">
        <v>142</v>
      </c>
      <c r="D4" s="2">
        <f t="shared" si="0"/>
        <v>0.2922297297297297</v>
      </c>
      <c r="E4">
        <v>592</v>
      </c>
      <c r="F4">
        <v>173</v>
      </c>
      <c r="G4">
        <v>16</v>
      </c>
      <c r="H4">
        <v>74</v>
      </c>
      <c r="I4" s="2">
        <f t="shared" si="1"/>
        <v>0.3232</v>
      </c>
      <c r="J4">
        <v>29</v>
      </c>
      <c r="K4">
        <v>50</v>
      </c>
      <c r="L4">
        <v>0</v>
      </c>
      <c r="M4">
        <v>4</v>
      </c>
      <c r="N4">
        <v>9</v>
      </c>
      <c r="O4">
        <v>10</v>
      </c>
      <c r="P4" s="2">
        <v>0.314</v>
      </c>
      <c r="Q4" s="2">
        <v>0.476</v>
      </c>
      <c r="R4" s="2">
        <f t="shared" si="2"/>
        <v>0.7991999999999999</v>
      </c>
    </row>
    <row r="5" spans="1:18" ht="13.5">
      <c r="A5">
        <v>4</v>
      </c>
      <c r="B5" t="s">
        <v>49</v>
      </c>
      <c r="C5">
        <v>142</v>
      </c>
      <c r="D5" s="2">
        <f t="shared" si="0"/>
        <v>0.28900709219858156</v>
      </c>
      <c r="E5">
        <v>564</v>
      </c>
      <c r="F5">
        <v>163</v>
      </c>
      <c r="G5">
        <v>34</v>
      </c>
      <c r="H5">
        <v>110</v>
      </c>
      <c r="I5" s="2">
        <f t="shared" si="1"/>
        <v>0.3316831683168317</v>
      </c>
      <c r="J5">
        <v>38</v>
      </c>
      <c r="K5">
        <v>55</v>
      </c>
      <c r="L5">
        <v>0</v>
      </c>
      <c r="M5">
        <v>4</v>
      </c>
      <c r="N5">
        <v>1</v>
      </c>
      <c r="O5">
        <v>4</v>
      </c>
      <c r="P5" s="2">
        <v>0.257</v>
      </c>
      <c r="Q5" s="2">
        <v>0.571</v>
      </c>
      <c r="R5" s="2">
        <f t="shared" si="2"/>
        <v>0.9026831683168317</v>
      </c>
    </row>
    <row r="6" spans="1:18" ht="13.5">
      <c r="A6">
        <v>5</v>
      </c>
      <c r="B6" t="s">
        <v>127</v>
      </c>
      <c r="C6">
        <v>143</v>
      </c>
      <c r="D6" s="2">
        <f t="shared" si="0"/>
        <v>0.2572992700729927</v>
      </c>
      <c r="E6">
        <v>548</v>
      </c>
      <c r="F6">
        <v>141</v>
      </c>
      <c r="G6">
        <v>18</v>
      </c>
      <c r="H6">
        <v>95</v>
      </c>
      <c r="I6" s="2">
        <f t="shared" si="1"/>
        <v>0.3177257525083612</v>
      </c>
      <c r="J6">
        <v>49</v>
      </c>
      <c r="K6">
        <v>57</v>
      </c>
      <c r="L6">
        <v>0</v>
      </c>
      <c r="M6">
        <v>1</v>
      </c>
      <c r="N6">
        <v>15</v>
      </c>
      <c r="O6">
        <v>15</v>
      </c>
      <c r="P6" s="2">
        <v>0.323</v>
      </c>
      <c r="Q6" s="2">
        <v>0.434</v>
      </c>
      <c r="R6" s="2">
        <f t="shared" si="2"/>
        <v>0.7517257525083612</v>
      </c>
    </row>
    <row r="7" spans="1:18" ht="13.5">
      <c r="A7">
        <v>6</v>
      </c>
      <c r="B7" t="s">
        <v>1</v>
      </c>
      <c r="C7">
        <v>144</v>
      </c>
      <c r="D7" s="2">
        <f t="shared" si="0"/>
        <v>0.23772609819121446</v>
      </c>
      <c r="E7">
        <v>387</v>
      </c>
      <c r="F7">
        <v>92</v>
      </c>
      <c r="G7">
        <v>2</v>
      </c>
      <c r="H7">
        <v>29</v>
      </c>
      <c r="I7" s="2">
        <f t="shared" si="1"/>
        <v>0.2822384428223844</v>
      </c>
      <c r="J7">
        <v>24</v>
      </c>
      <c r="K7">
        <v>44</v>
      </c>
      <c r="L7">
        <v>5</v>
      </c>
      <c r="M7">
        <v>0</v>
      </c>
      <c r="N7">
        <v>17</v>
      </c>
      <c r="O7">
        <v>2</v>
      </c>
      <c r="P7" s="2">
        <v>0.198</v>
      </c>
      <c r="Q7" s="2">
        <v>0.326</v>
      </c>
      <c r="R7" s="2">
        <f t="shared" si="2"/>
        <v>0.6082384428223844</v>
      </c>
    </row>
    <row r="8" spans="1:18" ht="13.5">
      <c r="A8">
        <v>7</v>
      </c>
      <c r="B8" t="s">
        <v>60</v>
      </c>
      <c r="C8">
        <v>144</v>
      </c>
      <c r="D8" s="2">
        <f t="shared" si="0"/>
        <v>0.2463768115942029</v>
      </c>
      <c r="E8">
        <v>414</v>
      </c>
      <c r="F8">
        <v>102</v>
      </c>
      <c r="G8">
        <v>5</v>
      </c>
      <c r="H8">
        <v>50</v>
      </c>
      <c r="I8" s="2">
        <f t="shared" si="1"/>
        <v>0.2837528604118993</v>
      </c>
      <c r="J8">
        <v>22</v>
      </c>
      <c r="K8">
        <v>60</v>
      </c>
      <c r="L8">
        <v>4</v>
      </c>
      <c r="M8">
        <v>1</v>
      </c>
      <c r="N8">
        <v>6</v>
      </c>
      <c r="O8">
        <v>6</v>
      </c>
      <c r="P8" s="2">
        <v>0.297</v>
      </c>
      <c r="Q8" s="2">
        <v>0.331</v>
      </c>
      <c r="R8" s="2">
        <f t="shared" si="2"/>
        <v>0.6147528604118992</v>
      </c>
    </row>
    <row r="9" spans="1:18" ht="13.5">
      <c r="A9">
        <v>8</v>
      </c>
      <c r="B9" t="s">
        <v>66</v>
      </c>
      <c r="C9">
        <v>144</v>
      </c>
      <c r="D9" s="2">
        <f t="shared" si="0"/>
        <v>0.25067385444743934</v>
      </c>
      <c r="E9">
        <v>371</v>
      </c>
      <c r="F9">
        <v>93</v>
      </c>
      <c r="G9">
        <v>1</v>
      </c>
      <c r="H9">
        <v>25</v>
      </c>
      <c r="I9" s="2">
        <f t="shared" si="1"/>
        <v>0.2853470437017995</v>
      </c>
      <c r="J9">
        <v>18</v>
      </c>
      <c r="K9">
        <v>54</v>
      </c>
      <c r="L9">
        <v>4</v>
      </c>
      <c r="M9">
        <v>0</v>
      </c>
      <c r="N9">
        <v>2</v>
      </c>
      <c r="O9">
        <v>4</v>
      </c>
      <c r="P9" s="2">
        <v>0.204</v>
      </c>
      <c r="Q9" s="2">
        <v>0.305</v>
      </c>
      <c r="R9" s="2">
        <f t="shared" si="2"/>
        <v>0.5903470437017995</v>
      </c>
    </row>
    <row r="10" spans="1:18" ht="13.5">
      <c r="A10" s="1" t="s">
        <v>211</v>
      </c>
      <c r="B10" t="s">
        <v>2</v>
      </c>
      <c r="C10">
        <v>130</v>
      </c>
      <c r="D10" s="2">
        <f t="shared" si="0"/>
        <v>0.21287128712871287</v>
      </c>
      <c r="E10">
        <v>202</v>
      </c>
      <c r="F10">
        <v>43</v>
      </c>
      <c r="G10">
        <v>1</v>
      </c>
      <c r="H10">
        <v>14</v>
      </c>
      <c r="I10" s="2">
        <f t="shared" si="1"/>
        <v>0.24528301886792453</v>
      </c>
      <c r="J10">
        <v>9</v>
      </c>
      <c r="K10">
        <v>23</v>
      </c>
      <c r="L10">
        <v>0</v>
      </c>
      <c r="M10">
        <v>1</v>
      </c>
      <c r="N10">
        <v>1</v>
      </c>
      <c r="O10">
        <v>1</v>
      </c>
      <c r="P10" s="2">
        <v>0.157</v>
      </c>
      <c r="Q10" s="2">
        <v>0.297</v>
      </c>
      <c r="R10" s="2">
        <f t="shared" si="2"/>
        <v>0.5422830188679245</v>
      </c>
    </row>
    <row r="11" spans="1:18" ht="13.5">
      <c r="A11" s="1" t="s">
        <v>5</v>
      </c>
      <c r="B11" t="s">
        <v>204</v>
      </c>
      <c r="C11">
        <v>109</v>
      </c>
      <c r="D11" s="2">
        <f t="shared" si="0"/>
        <v>0.2366412213740458</v>
      </c>
      <c r="E11">
        <v>131</v>
      </c>
      <c r="F11">
        <v>31</v>
      </c>
      <c r="G11">
        <v>2</v>
      </c>
      <c r="H11">
        <v>11</v>
      </c>
      <c r="I11" s="2">
        <f t="shared" si="1"/>
        <v>0.2805755395683453</v>
      </c>
      <c r="J11">
        <v>8</v>
      </c>
      <c r="K11">
        <v>22</v>
      </c>
      <c r="L11">
        <v>0</v>
      </c>
      <c r="M11">
        <v>0</v>
      </c>
      <c r="N11">
        <v>1</v>
      </c>
      <c r="O11">
        <v>1</v>
      </c>
      <c r="P11" s="2">
        <v>0.318</v>
      </c>
      <c r="Q11" s="2">
        <v>0.305</v>
      </c>
      <c r="R11" s="2">
        <f t="shared" si="2"/>
        <v>0.5855755395683453</v>
      </c>
    </row>
    <row r="12" spans="1:18" ht="13.5">
      <c r="A12" s="1" t="s">
        <v>5</v>
      </c>
      <c r="B12" t="s">
        <v>61</v>
      </c>
      <c r="C12">
        <v>120</v>
      </c>
      <c r="D12" s="2">
        <f t="shared" si="0"/>
        <v>0.2846153846153846</v>
      </c>
      <c r="E12">
        <v>130</v>
      </c>
      <c r="F12">
        <v>37</v>
      </c>
      <c r="G12">
        <v>2</v>
      </c>
      <c r="H12">
        <v>13</v>
      </c>
      <c r="I12" s="2">
        <f t="shared" si="1"/>
        <v>0.3357142857142857</v>
      </c>
      <c r="J12">
        <v>10</v>
      </c>
      <c r="K12">
        <v>16</v>
      </c>
      <c r="L12">
        <v>2</v>
      </c>
      <c r="M12">
        <v>0</v>
      </c>
      <c r="N12">
        <v>1</v>
      </c>
      <c r="O12">
        <v>1</v>
      </c>
      <c r="P12" s="2">
        <v>0.375</v>
      </c>
      <c r="Q12" s="2">
        <v>0.4</v>
      </c>
      <c r="R12" s="2">
        <f t="shared" si="2"/>
        <v>0.7357142857142858</v>
      </c>
    </row>
    <row r="13" spans="1:18" ht="13.5">
      <c r="A13" s="1" t="s">
        <v>5</v>
      </c>
      <c r="B13" t="s">
        <v>53</v>
      </c>
      <c r="C13">
        <v>55</v>
      </c>
      <c r="D13" s="2">
        <f t="shared" si="0"/>
        <v>0.22857142857142856</v>
      </c>
      <c r="E13">
        <v>70</v>
      </c>
      <c r="F13">
        <v>16</v>
      </c>
      <c r="G13">
        <v>0</v>
      </c>
      <c r="H13">
        <v>5</v>
      </c>
      <c r="I13" s="2">
        <f t="shared" si="1"/>
        <v>0.2602739726027397</v>
      </c>
      <c r="J13">
        <v>3</v>
      </c>
      <c r="K13">
        <v>6</v>
      </c>
      <c r="L13">
        <v>0</v>
      </c>
      <c r="M13">
        <v>0</v>
      </c>
      <c r="N13">
        <v>1</v>
      </c>
      <c r="O13">
        <v>0</v>
      </c>
      <c r="P13" s="2">
        <v>0.167</v>
      </c>
      <c r="Q13" s="2">
        <v>0.286</v>
      </c>
      <c r="R13" s="2">
        <f t="shared" si="2"/>
        <v>0.5462739726027397</v>
      </c>
    </row>
    <row r="14" spans="1:18" ht="13.5">
      <c r="A14" s="1" t="s">
        <v>5</v>
      </c>
      <c r="B14" t="s">
        <v>184</v>
      </c>
      <c r="C14">
        <v>53</v>
      </c>
      <c r="D14" s="2">
        <f t="shared" si="0"/>
        <v>0.3103448275862069</v>
      </c>
      <c r="E14">
        <v>58</v>
      </c>
      <c r="F14">
        <v>18</v>
      </c>
      <c r="G14">
        <v>0</v>
      </c>
      <c r="H14">
        <v>3</v>
      </c>
      <c r="I14" s="2">
        <f t="shared" si="1"/>
        <v>0.3220338983050847</v>
      </c>
      <c r="J14">
        <v>1</v>
      </c>
      <c r="K14">
        <v>9</v>
      </c>
      <c r="L14">
        <v>1</v>
      </c>
      <c r="M14">
        <v>0</v>
      </c>
      <c r="N14">
        <v>2</v>
      </c>
      <c r="O14">
        <v>0</v>
      </c>
      <c r="P14" s="2">
        <v>0.167</v>
      </c>
      <c r="Q14" s="2">
        <v>0.414</v>
      </c>
      <c r="R14" s="2">
        <f t="shared" si="2"/>
        <v>0.7360338983050847</v>
      </c>
    </row>
    <row r="15" spans="1:18" ht="13.5">
      <c r="A15" s="1" t="s">
        <v>5</v>
      </c>
      <c r="B15" t="s">
        <v>8</v>
      </c>
      <c r="C15">
        <v>53</v>
      </c>
      <c r="D15" s="2">
        <f t="shared" si="0"/>
        <v>0.21739130434782608</v>
      </c>
      <c r="E15">
        <v>46</v>
      </c>
      <c r="F15">
        <v>10</v>
      </c>
      <c r="G15">
        <v>0</v>
      </c>
      <c r="H15">
        <v>2</v>
      </c>
      <c r="I15" s="2">
        <f t="shared" si="1"/>
        <v>0.23404255319148937</v>
      </c>
      <c r="J15">
        <v>1</v>
      </c>
      <c r="K15">
        <v>4</v>
      </c>
      <c r="L15">
        <v>0</v>
      </c>
      <c r="M15">
        <v>0</v>
      </c>
      <c r="N15">
        <v>0</v>
      </c>
      <c r="O15">
        <v>1</v>
      </c>
      <c r="P15" s="2">
        <v>0</v>
      </c>
      <c r="Q15" s="2">
        <v>0.283</v>
      </c>
      <c r="R15" s="2">
        <f t="shared" si="2"/>
        <v>0.5170425531914893</v>
      </c>
    </row>
    <row r="16" spans="1:18" ht="13.5">
      <c r="A16" s="1" t="s">
        <v>5</v>
      </c>
      <c r="B16" t="s">
        <v>52</v>
      </c>
      <c r="C16">
        <v>41</v>
      </c>
      <c r="D16" s="2">
        <f t="shared" si="0"/>
        <v>0.1875</v>
      </c>
      <c r="E16">
        <v>32</v>
      </c>
      <c r="F16">
        <v>6</v>
      </c>
      <c r="G16">
        <v>0</v>
      </c>
      <c r="H16">
        <v>4</v>
      </c>
      <c r="I16" s="2">
        <f t="shared" si="1"/>
        <v>0.23529411764705882</v>
      </c>
      <c r="J16">
        <v>2</v>
      </c>
      <c r="K16">
        <v>3</v>
      </c>
      <c r="L16">
        <v>1</v>
      </c>
      <c r="M16">
        <v>0</v>
      </c>
      <c r="N16">
        <v>0</v>
      </c>
      <c r="O16">
        <v>1</v>
      </c>
      <c r="P16" s="2">
        <v>0.4</v>
      </c>
      <c r="Q16" s="2">
        <v>0.219</v>
      </c>
      <c r="R16" s="2">
        <f t="shared" si="2"/>
        <v>0.45429411764705885</v>
      </c>
    </row>
    <row r="17" spans="1:18" ht="13.5">
      <c r="A17" s="1" t="s">
        <v>5</v>
      </c>
      <c r="B17" t="s">
        <v>68</v>
      </c>
      <c r="C17">
        <v>99</v>
      </c>
      <c r="D17" s="2">
        <f t="shared" si="0"/>
        <v>0.2</v>
      </c>
      <c r="E17">
        <v>65</v>
      </c>
      <c r="F17">
        <v>13</v>
      </c>
      <c r="G17">
        <v>0</v>
      </c>
      <c r="H17">
        <v>3</v>
      </c>
      <c r="I17" s="2">
        <f t="shared" si="1"/>
        <v>0.2463768115942029</v>
      </c>
      <c r="J17">
        <v>4</v>
      </c>
      <c r="K17">
        <v>11</v>
      </c>
      <c r="L17">
        <v>1</v>
      </c>
      <c r="M17">
        <v>0</v>
      </c>
      <c r="N17">
        <v>1</v>
      </c>
      <c r="O17">
        <v>0</v>
      </c>
      <c r="P17" s="2">
        <v>0.133</v>
      </c>
      <c r="Q17" s="2">
        <v>0.231</v>
      </c>
      <c r="R17" s="2">
        <f t="shared" si="2"/>
        <v>0.4773768115942029</v>
      </c>
    </row>
    <row r="18" spans="1:18" ht="13.5">
      <c r="A18" s="1" t="s">
        <v>181</v>
      </c>
      <c r="B18" t="s">
        <v>7</v>
      </c>
      <c r="C18">
        <v>45</v>
      </c>
      <c r="D18" s="2">
        <f>F18/E18</f>
        <v>0.2647058823529412</v>
      </c>
      <c r="E18">
        <v>68</v>
      </c>
      <c r="F18">
        <v>18</v>
      </c>
      <c r="G18">
        <v>2</v>
      </c>
      <c r="H18">
        <v>5</v>
      </c>
      <c r="I18" s="2">
        <f>(F18+J18)/(E18+J18+M18)</f>
        <v>0.32432432432432434</v>
      </c>
      <c r="J18">
        <v>6</v>
      </c>
      <c r="K18">
        <v>9</v>
      </c>
      <c r="L18">
        <v>1</v>
      </c>
      <c r="M18">
        <v>0</v>
      </c>
      <c r="N18">
        <v>0</v>
      </c>
      <c r="O18">
        <v>3</v>
      </c>
      <c r="P18" s="2">
        <v>0.143</v>
      </c>
      <c r="Q18" s="2">
        <v>0.426</v>
      </c>
      <c r="R18" s="2">
        <f>I18+Q18</f>
        <v>0.7503243243243243</v>
      </c>
    </row>
    <row r="19" spans="1:18" ht="13.5">
      <c r="A19" s="1" t="s">
        <v>181</v>
      </c>
      <c r="B19" t="s">
        <v>79</v>
      </c>
      <c r="C19" s="11" t="s">
        <v>195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ht="13.5">
      <c r="A20" s="1" t="s">
        <v>181</v>
      </c>
      <c r="B20" t="s">
        <v>51</v>
      </c>
      <c r="C20" s="11" t="s">
        <v>195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ht="13.5">
      <c r="A21" s="1" t="s">
        <v>181</v>
      </c>
      <c r="B21" t="s">
        <v>75</v>
      </c>
      <c r="C21">
        <v>24</v>
      </c>
      <c r="D21" s="2">
        <f>F21/E21</f>
        <v>0.16666666666666666</v>
      </c>
      <c r="E21">
        <v>18</v>
      </c>
      <c r="F21">
        <v>3</v>
      </c>
      <c r="G21">
        <v>0</v>
      </c>
      <c r="H21">
        <v>1</v>
      </c>
      <c r="I21" s="2">
        <f>(F21+J21)/(E21+J21+M21)</f>
        <v>0.16666666666666666</v>
      </c>
      <c r="J21">
        <v>0</v>
      </c>
      <c r="K21">
        <v>2</v>
      </c>
      <c r="L21">
        <v>0</v>
      </c>
      <c r="M21">
        <v>0</v>
      </c>
      <c r="N21">
        <v>0</v>
      </c>
      <c r="O21">
        <v>0</v>
      </c>
      <c r="P21" s="2">
        <v>0</v>
      </c>
      <c r="Q21" s="2">
        <v>0.278</v>
      </c>
      <c r="R21" s="2">
        <f>I21+Q21</f>
        <v>0.44466666666666665</v>
      </c>
    </row>
    <row r="24" spans="1:20" ht="13.5">
      <c r="A24" s="1" t="s">
        <v>21</v>
      </c>
      <c r="C24" t="s">
        <v>19</v>
      </c>
      <c r="D24" t="s">
        <v>34</v>
      </c>
      <c r="E24" t="s">
        <v>22</v>
      </c>
      <c r="F24" t="s">
        <v>23</v>
      </c>
      <c r="G24" t="s">
        <v>24</v>
      </c>
      <c r="H24" t="s">
        <v>25</v>
      </c>
      <c r="I24" t="s">
        <v>26</v>
      </c>
      <c r="J24" t="s">
        <v>27</v>
      </c>
      <c r="K24" t="s">
        <v>28</v>
      </c>
      <c r="L24" t="s">
        <v>29</v>
      </c>
      <c r="M24" t="s">
        <v>36</v>
      </c>
      <c r="N24" t="s">
        <v>35</v>
      </c>
      <c r="O24" t="s">
        <v>37</v>
      </c>
      <c r="P24" t="s">
        <v>38</v>
      </c>
      <c r="Q24" t="s">
        <v>39</v>
      </c>
      <c r="R24" t="s">
        <v>40</v>
      </c>
      <c r="S24" t="s">
        <v>120</v>
      </c>
      <c r="T24" t="s">
        <v>124</v>
      </c>
    </row>
    <row r="25" spans="1:20" ht="13.5">
      <c r="A25" s="1" t="s">
        <v>186</v>
      </c>
      <c r="B25" t="s">
        <v>212</v>
      </c>
      <c r="C25">
        <v>27</v>
      </c>
      <c r="D25" s="3">
        <f aca="true" t="shared" si="3" ref="D25:D36">R25/J25*9</f>
        <v>4.2601279317697225</v>
      </c>
      <c r="E25">
        <v>5</v>
      </c>
      <c r="F25">
        <v>8</v>
      </c>
      <c r="G25">
        <v>0</v>
      </c>
      <c r="H25">
        <v>0</v>
      </c>
      <c r="I25" s="2">
        <f>E25/(E25+F25)</f>
        <v>0.38461538461538464</v>
      </c>
      <c r="J25" s="8">
        <v>156.33333333333334</v>
      </c>
      <c r="K25">
        <v>0</v>
      </c>
      <c r="L25">
        <v>158</v>
      </c>
      <c r="M25">
        <v>66</v>
      </c>
      <c r="N25">
        <v>28</v>
      </c>
      <c r="O25">
        <v>7</v>
      </c>
      <c r="P25">
        <v>14</v>
      </c>
      <c r="Q25">
        <v>78</v>
      </c>
      <c r="R25">
        <v>74</v>
      </c>
      <c r="S25" s="3">
        <f aca="true" t="shared" si="4" ref="S25:S36">(L25+N25)/J25</f>
        <v>1.1897654584221748</v>
      </c>
      <c r="T25" s="3">
        <f aca="true" t="shared" si="5" ref="T25:T36">M25/J25*9</f>
        <v>3.7995735607675902</v>
      </c>
    </row>
    <row r="26" spans="1:20" ht="13.5">
      <c r="A26" s="1" t="s">
        <v>186</v>
      </c>
      <c r="B26" t="s">
        <v>62</v>
      </c>
      <c r="C26">
        <v>27</v>
      </c>
      <c r="D26" s="3">
        <f t="shared" si="3"/>
        <v>3.6514285714285712</v>
      </c>
      <c r="E26">
        <v>13</v>
      </c>
      <c r="F26">
        <v>8</v>
      </c>
      <c r="G26">
        <v>0</v>
      </c>
      <c r="H26">
        <v>0</v>
      </c>
      <c r="I26" s="2">
        <f aca="true" t="shared" si="6" ref="I26:I36">E26/(E26+F26)</f>
        <v>0.6190476190476191</v>
      </c>
      <c r="J26" s="8">
        <v>175</v>
      </c>
      <c r="K26">
        <v>4</v>
      </c>
      <c r="L26">
        <v>169</v>
      </c>
      <c r="M26">
        <v>152</v>
      </c>
      <c r="N26">
        <v>24</v>
      </c>
      <c r="O26">
        <v>0</v>
      </c>
      <c r="P26">
        <v>19</v>
      </c>
      <c r="Q26">
        <v>73</v>
      </c>
      <c r="R26">
        <v>71</v>
      </c>
      <c r="S26" s="3">
        <f t="shared" si="4"/>
        <v>1.1028571428571428</v>
      </c>
      <c r="T26" s="3">
        <f t="shared" si="5"/>
        <v>7.817142857142857</v>
      </c>
    </row>
    <row r="27" spans="1:20" ht="13.5">
      <c r="A27" s="1" t="s">
        <v>186</v>
      </c>
      <c r="B27" t="s">
        <v>72</v>
      </c>
      <c r="C27">
        <v>27</v>
      </c>
      <c r="D27" s="3">
        <f t="shared" si="3"/>
        <v>3.3280318091451293</v>
      </c>
      <c r="E27">
        <v>11</v>
      </c>
      <c r="F27">
        <v>8</v>
      </c>
      <c r="G27">
        <v>0</v>
      </c>
      <c r="H27">
        <v>0</v>
      </c>
      <c r="I27" s="2">
        <f t="shared" si="6"/>
        <v>0.5789473684210527</v>
      </c>
      <c r="J27" s="8">
        <v>167.66666666666666</v>
      </c>
      <c r="K27">
        <v>2</v>
      </c>
      <c r="L27">
        <v>162</v>
      </c>
      <c r="M27">
        <v>53</v>
      </c>
      <c r="N27">
        <v>31</v>
      </c>
      <c r="O27">
        <v>2</v>
      </c>
      <c r="P27">
        <v>10</v>
      </c>
      <c r="Q27">
        <v>66</v>
      </c>
      <c r="R27">
        <v>62</v>
      </c>
      <c r="S27" s="3">
        <f t="shared" si="4"/>
        <v>1.1510934393638173</v>
      </c>
      <c r="T27" s="3">
        <f t="shared" si="5"/>
        <v>2.8449304174950303</v>
      </c>
    </row>
    <row r="28" spans="1:20" ht="13.5">
      <c r="A28" s="1" t="s">
        <v>186</v>
      </c>
      <c r="B28" t="s">
        <v>44</v>
      </c>
      <c r="C28">
        <v>26</v>
      </c>
      <c r="D28" s="3">
        <f t="shared" si="3"/>
        <v>4.104925053533191</v>
      </c>
      <c r="E28">
        <v>6</v>
      </c>
      <c r="F28">
        <v>12</v>
      </c>
      <c r="G28">
        <v>0</v>
      </c>
      <c r="H28">
        <v>0</v>
      </c>
      <c r="I28" s="2">
        <f t="shared" si="6"/>
        <v>0.3333333333333333</v>
      </c>
      <c r="J28" s="8">
        <v>155.66666666666666</v>
      </c>
      <c r="K28">
        <v>1</v>
      </c>
      <c r="L28">
        <v>162</v>
      </c>
      <c r="M28">
        <v>49</v>
      </c>
      <c r="N28">
        <v>32</v>
      </c>
      <c r="O28">
        <v>2</v>
      </c>
      <c r="P28">
        <v>19</v>
      </c>
      <c r="Q28">
        <v>73</v>
      </c>
      <c r="R28">
        <v>71</v>
      </c>
      <c r="S28" s="3">
        <f t="shared" si="4"/>
        <v>1.246252676659529</v>
      </c>
      <c r="T28" s="3">
        <f t="shared" si="5"/>
        <v>2.832976445396146</v>
      </c>
    </row>
    <row r="29" spans="1:20" ht="13.5">
      <c r="A29" s="1" t="s">
        <v>186</v>
      </c>
      <c r="B29" t="s">
        <v>55</v>
      </c>
      <c r="C29">
        <v>27</v>
      </c>
      <c r="D29" s="3">
        <f t="shared" si="3"/>
        <v>5.09433962264151</v>
      </c>
      <c r="E29">
        <v>3</v>
      </c>
      <c r="F29">
        <v>15</v>
      </c>
      <c r="G29">
        <v>0</v>
      </c>
      <c r="H29">
        <v>0</v>
      </c>
      <c r="I29" s="2">
        <f t="shared" si="6"/>
        <v>0.16666666666666666</v>
      </c>
      <c r="J29" s="8">
        <v>141.33333333333334</v>
      </c>
      <c r="K29">
        <v>1</v>
      </c>
      <c r="L29">
        <v>160</v>
      </c>
      <c r="M29">
        <v>92</v>
      </c>
      <c r="N29">
        <v>38</v>
      </c>
      <c r="O29">
        <v>3</v>
      </c>
      <c r="P29">
        <v>18</v>
      </c>
      <c r="Q29">
        <v>80</v>
      </c>
      <c r="R29">
        <v>80</v>
      </c>
      <c r="S29" s="3">
        <f t="shared" si="4"/>
        <v>1.400943396226415</v>
      </c>
      <c r="T29" s="3">
        <f t="shared" si="5"/>
        <v>5.8584905660377355</v>
      </c>
    </row>
    <row r="30" spans="1:20" ht="13.5">
      <c r="A30" s="1" t="s">
        <v>196</v>
      </c>
      <c r="B30" t="s">
        <v>86</v>
      </c>
      <c r="C30">
        <v>24</v>
      </c>
      <c r="D30" s="3">
        <f t="shared" si="3"/>
        <v>4.730458221024258</v>
      </c>
      <c r="E30">
        <v>4</v>
      </c>
      <c r="F30">
        <v>3</v>
      </c>
      <c r="G30">
        <v>0</v>
      </c>
      <c r="H30">
        <v>0</v>
      </c>
      <c r="I30" s="2">
        <f t="shared" si="6"/>
        <v>0.5714285714285714</v>
      </c>
      <c r="J30" s="8">
        <v>123.66666666666667</v>
      </c>
      <c r="K30">
        <v>1</v>
      </c>
      <c r="L30">
        <v>154</v>
      </c>
      <c r="M30">
        <v>39</v>
      </c>
      <c r="N30">
        <v>24</v>
      </c>
      <c r="O30">
        <v>2</v>
      </c>
      <c r="P30">
        <v>12</v>
      </c>
      <c r="Q30">
        <v>67</v>
      </c>
      <c r="R30">
        <v>65</v>
      </c>
      <c r="S30" s="3">
        <f t="shared" si="4"/>
        <v>1.4393530997304582</v>
      </c>
      <c r="T30" s="3">
        <f t="shared" si="5"/>
        <v>2.838274932614555</v>
      </c>
    </row>
    <row r="31" spans="1:20" ht="13.5">
      <c r="A31" s="1" t="s">
        <v>187</v>
      </c>
      <c r="B31" t="s">
        <v>76</v>
      </c>
      <c r="C31">
        <v>31</v>
      </c>
      <c r="D31" s="3">
        <f t="shared" si="3"/>
        <v>1.7678571428571428</v>
      </c>
      <c r="E31">
        <v>3</v>
      </c>
      <c r="F31">
        <v>3</v>
      </c>
      <c r="G31">
        <v>1</v>
      </c>
      <c r="H31">
        <v>4</v>
      </c>
      <c r="I31" s="2">
        <f t="shared" si="6"/>
        <v>0.5</v>
      </c>
      <c r="J31" s="8">
        <v>56</v>
      </c>
      <c r="K31">
        <v>0</v>
      </c>
      <c r="L31">
        <v>43</v>
      </c>
      <c r="M31">
        <v>15</v>
      </c>
      <c r="N31">
        <v>6</v>
      </c>
      <c r="O31">
        <v>0</v>
      </c>
      <c r="P31">
        <v>3</v>
      </c>
      <c r="Q31">
        <v>12</v>
      </c>
      <c r="R31">
        <v>11</v>
      </c>
      <c r="S31" s="3">
        <f t="shared" si="4"/>
        <v>0.875</v>
      </c>
      <c r="T31" s="3">
        <f t="shared" si="5"/>
        <v>2.4107142857142856</v>
      </c>
    </row>
    <row r="32" spans="1:20" ht="13.5">
      <c r="A32" s="1" t="s">
        <v>187</v>
      </c>
      <c r="B32" t="s">
        <v>114</v>
      </c>
      <c r="C32">
        <v>36</v>
      </c>
      <c r="D32" s="3">
        <f t="shared" si="3"/>
        <v>3.786585365853659</v>
      </c>
      <c r="E32">
        <v>4</v>
      </c>
      <c r="F32">
        <v>3</v>
      </c>
      <c r="G32">
        <v>1</v>
      </c>
      <c r="H32">
        <v>6</v>
      </c>
      <c r="I32" s="2">
        <f t="shared" si="6"/>
        <v>0.5714285714285714</v>
      </c>
      <c r="J32" s="8">
        <v>54.666666666666664</v>
      </c>
      <c r="K32">
        <v>0</v>
      </c>
      <c r="L32">
        <v>50</v>
      </c>
      <c r="M32">
        <v>25</v>
      </c>
      <c r="N32">
        <v>21</v>
      </c>
      <c r="O32">
        <v>2</v>
      </c>
      <c r="P32">
        <v>6</v>
      </c>
      <c r="Q32">
        <v>23</v>
      </c>
      <c r="R32">
        <v>23</v>
      </c>
      <c r="S32" s="3">
        <f t="shared" si="4"/>
        <v>1.298780487804878</v>
      </c>
      <c r="T32" s="3">
        <f t="shared" si="5"/>
        <v>4.115853658536586</v>
      </c>
    </row>
    <row r="33" spans="1:20" ht="13.5">
      <c r="A33" s="1" t="s">
        <v>213</v>
      </c>
      <c r="B33" t="s">
        <v>77</v>
      </c>
      <c r="C33" s="11" t="s">
        <v>194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1:20" ht="13.5">
      <c r="A34" s="1" t="s">
        <v>189</v>
      </c>
      <c r="B34" t="s">
        <v>45</v>
      </c>
      <c r="C34">
        <v>44</v>
      </c>
      <c r="D34" s="3">
        <f t="shared" si="3"/>
        <v>2.272277227722772</v>
      </c>
      <c r="E34">
        <v>1</v>
      </c>
      <c r="F34">
        <v>3</v>
      </c>
      <c r="G34">
        <v>0</v>
      </c>
      <c r="H34">
        <v>5</v>
      </c>
      <c r="I34" s="2">
        <f t="shared" si="6"/>
        <v>0.25</v>
      </c>
      <c r="J34" s="8">
        <v>67.33333333333333</v>
      </c>
      <c r="K34">
        <v>0</v>
      </c>
      <c r="L34">
        <v>63</v>
      </c>
      <c r="M34">
        <v>29</v>
      </c>
      <c r="N34">
        <v>5</v>
      </c>
      <c r="O34">
        <v>1</v>
      </c>
      <c r="P34">
        <v>7</v>
      </c>
      <c r="Q34">
        <v>18</v>
      </c>
      <c r="R34">
        <v>17</v>
      </c>
      <c r="S34" s="3">
        <f t="shared" si="4"/>
        <v>1.00990099009901</v>
      </c>
      <c r="T34" s="3">
        <f t="shared" si="5"/>
        <v>3.8762376237623766</v>
      </c>
    </row>
    <row r="35" spans="1:20" ht="13.5">
      <c r="A35" s="1" t="s">
        <v>189</v>
      </c>
      <c r="B35" t="s">
        <v>64</v>
      </c>
      <c r="C35">
        <v>38</v>
      </c>
      <c r="D35" s="3">
        <f t="shared" si="3"/>
        <v>2.454545454545454</v>
      </c>
      <c r="E35">
        <v>2</v>
      </c>
      <c r="F35">
        <v>3</v>
      </c>
      <c r="G35">
        <v>0</v>
      </c>
      <c r="H35">
        <v>5</v>
      </c>
      <c r="I35" s="2">
        <f t="shared" si="6"/>
        <v>0.4</v>
      </c>
      <c r="J35" s="8">
        <v>62.333333333333336</v>
      </c>
      <c r="K35">
        <v>0</v>
      </c>
      <c r="L35">
        <v>57</v>
      </c>
      <c r="M35">
        <v>24</v>
      </c>
      <c r="N35">
        <v>15</v>
      </c>
      <c r="O35">
        <v>1</v>
      </c>
      <c r="P35">
        <v>2</v>
      </c>
      <c r="Q35">
        <v>19</v>
      </c>
      <c r="R35">
        <v>17</v>
      </c>
      <c r="S35" s="3">
        <f t="shared" si="4"/>
        <v>1.1550802139037433</v>
      </c>
      <c r="T35" s="3">
        <f t="shared" si="5"/>
        <v>3.4652406417112296</v>
      </c>
    </row>
    <row r="36" spans="1:20" ht="13.5">
      <c r="A36" s="1" t="s">
        <v>190</v>
      </c>
      <c r="B36" t="s">
        <v>87</v>
      </c>
      <c r="C36">
        <v>48</v>
      </c>
      <c r="D36" s="3">
        <f t="shared" si="3"/>
        <v>5.59171597633136</v>
      </c>
      <c r="E36">
        <v>3</v>
      </c>
      <c r="F36">
        <v>8</v>
      </c>
      <c r="G36">
        <v>31</v>
      </c>
      <c r="H36">
        <v>2</v>
      </c>
      <c r="I36" s="2">
        <f t="shared" si="6"/>
        <v>0.2727272727272727</v>
      </c>
      <c r="J36" s="8">
        <v>56.333333333333336</v>
      </c>
      <c r="K36">
        <v>0</v>
      </c>
      <c r="L36">
        <v>64</v>
      </c>
      <c r="M36">
        <v>18</v>
      </c>
      <c r="N36">
        <v>10</v>
      </c>
      <c r="O36">
        <v>2</v>
      </c>
      <c r="P36">
        <v>11</v>
      </c>
      <c r="Q36">
        <v>37</v>
      </c>
      <c r="R36">
        <v>35</v>
      </c>
      <c r="S36" s="3">
        <f t="shared" si="4"/>
        <v>1.3136094674556213</v>
      </c>
      <c r="T36" s="3">
        <f t="shared" si="5"/>
        <v>2.875739644970414</v>
      </c>
    </row>
    <row r="37" spans="1:20" ht="13.5">
      <c r="A37" s="1" t="s">
        <v>181</v>
      </c>
      <c r="B37" t="s">
        <v>214</v>
      </c>
      <c r="C37">
        <v>18</v>
      </c>
      <c r="D37" s="3">
        <f>R37/J37*9</f>
        <v>1.8</v>
      </c>
      <c r="E37">
        <v>4</v>
      </c>
      <c r="F37">
        <v>1</v>
      </c>
      <c r="G37">
        <v>0</v>
      </c>
      <c r="H37">
        <v>0</v>
      </c>
      <c r="I37" s="2">
        <f>E37/(E37+F37)</f>
        <v>0.8</v>
      </c>
      <c r="J37" s="8">
        <v>30</v>
      </c>
      <c r="K37">
        <v>0</v>
      </c>
      <c r="L37">
        <v>18</v>
      </c>
      <c r="M37">
        <v>5</v>
      </c>
      <c r="N37">
        <v>9</v>
      </c>
      <c r="O37">
        <v>0</v>
      </c>
      <c r="P37">
        <v>2</v>
      </c>
      <c r="Q37">
        <v>6</v>
      </c>
      <c r="R37">
        <v>6</v>
      </c>
      <c r="S37" s="3">
        <f>(L37+N37)/J37</f>
        <v>0.9</v>
      </c>
      <c r="T37" s="3">
        <f>M37/J37*9</f>
        <v>1.5</v>
      </c>
    </row>
    <row r="38" spans="1:20" ht="13.5">
      <c r="A38" s="1" t="s">
        <v>181</v>
      </c>
      <c r="B38" t="s">
        <v>80</v>
      </c>
      <c r="C38">
        <v>7</v>
      </c>
      <c r="D38" s="3">
        <f>R38/J38*9</f>
        <v>7.615384615384615</v>
      </c>
      <c r="E38">
        <v>1</v>
      </c>
      <c r="F38">
        <v>2</v>
      </c>
      <c r="G38">
        <v>0</v>
      </c>
      <c r="H38">
        <v>0</v>
      </c>
      <c r="I38" s="2">
        <f>E38/(E38+F38)</f>
        <v>0.3333333333333333</v>
      </c>
      <c r="J38" s="8">
        <v>13</v>
      </c>
      <c r="K38">
        <v>0</v>
      </c>
      <c r="L38">
        <v>16</v>
      </c>
      <c r="M38">
        <v>2</v>
      </c>
      <c r="N38">
        <v>6</v>
      </c>
      <c r="O38">
        <v>0</v>
      </c>
      <c r="P38">
        <v>1</v>
      </c>
      <c r="Q38">
        <v>11</v>
      </c>
      <c r="R38">
        <v>11</v>
      </c>
      <c r="S38" s="3">
        <f>(L38+N38)/J38</f>
        <v>1.6923076923076923</v>
      </c>
      <c r="T38" s="3">
        <f>M38/J38*9</f>
        <v>1.3846153846153846</v>
      </c>
    </row>
    <row r="39" spans="1:20" ht="13.5">
      <c r="A39" s="1" t="s">
        <v>181</v>
      </c>
      <c r="B39" t="s">
        <v>113</v>
      </c>
      <c r="C39" s="11" t="s">
        <v>194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1:20" ht="13.5">
      <c r="A40" s="1" t="s">
        <v>181</v>
      </c>
      <c r="B40" t="s">
        <v>134</v>
      </c>
      <c r="C40">
        <v>14</v>
      </c>
      <c r="D40" s="3">
        <f>R40/J40*9</f>
        <v>3.3287671232876717</v>
      </c>
      <c r="E40">
        <v>3</v>
      </c>
      <c r="F40">
        <v>1</v>
      </c>
      <c r="G40">
        <v>0</v>
      </c>
      <c r="H40">
        <v>1</v>
      </c>
      <c r="I40" s="2">
        <f>E40/(E40+F40)</f>
        <v>0.75</v>
      </c>
      <c r="J40" s="8">
        <v>24.333333333333332</v>
      </c>
      <c r="K40">
        <v>0</v>
      </c>
      <c r="L40">
        <v>24</v>
      </c>
      <c r="M40">
        <v>6</v>
      </c>
      <c r="N40">
        <v>2</v>
      </c>
      <c r="O40">
        <v>1</v>
      </c>
      <c r="P40">
        <v>1</v>
      </c>
      <c r="Q40">
        <v>9</v>
      </c>
      <c r="R40">
        <v>9</v>
      </c>
      <c r="S40" s="3">
        <f>(L40+N40)/J40</f>
        <v>1.0684931506849316</v>
      </c>
      <c r="T40" s="3">
        <f>M40/J40*9</f>
        <v>2.219178082191781</v>
      </c>
    </row>
  </sheetData>
  <mergeCells count="4">
    <mergeCell ref="C19:R19"/>
    <mergeCell ref="C20:R20"/>
    <mergeCell ref="C33:T33"/>
    <mergeCell ref="C39:T39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40"/>
  <sheetViews>
    <sheetView workbookViewId="0" topLeftCell="A1">
      <selection activeCell="C38" sqref="C38:T38"/>
    </sheetView>
  </sheetViews>
  <sheetFormatPr defaultColWidth="9.00390625" defaultRowHeight="13.5"/>
  <cols>
    <col min="1" max="1" width="5.25390625" style="0" bestFit="1" customWidth="1"/>
    <col min="2" max="2" width="21.00390625" style="0" bestFit="1" customWidth="1"/>
    <col min="3" max="9" width="5.25390625" style="0" bestFit="1" customWidth="1"/>
    <col min="10" max="10" width="8.125" style="0" bestFit="1" customWidth="1"/>
    <col min="11" max="17" width="5.25390625" style="0" bestFit="1" customWidth="1"/>
    <col min="18" max="18" width="5.125" style="0" bestFit="1" customWidth="1"/>
    <col min="19" max="19" width="5.75390625" style="0" bestFit="1" customWidth="1"/>
    <col min="20" max="20" width="7.125" style="0" bestFit="1" customWidth="1"/>
  </cols>
  <sheetData>
    <row r="1" spans="1:18" ht="13.5">
      <c r="A1" t="s">
        <v>0</v>
      </c>
      <c r="C1" t="s">
        <v>19</v>
      </c>
      <c r="D1" t="s">
        <v>9</v>
      </c>
      <c r="E1" t="s">
        <v>10</v>
      </c>
      <c r="F1" t="s">
        <v>11</v>
      </c>
      <c r="G1" t="s">
        <v>33</v>
      </c>
      <c r="H1" t="s">
        <v>12</v>
      </c>
      <c r="I1" t="s">
        <v>13</v>
      </c>
      <c r="J1" t="s">
        <v>30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31</v>
      </c>
      <c r="Q1" t="s">
        <v>32</v>
      </c>
      <c r="R1" t="s">
        <v>20</v>
      </c>
    </row>
    <row r="2" spans="1:18" ht="13.5">
      <c r="A2">
        <v>1</v>
      </c>
      <c r="B2" t="s">
        <v>1</v>
      </c>
      <c r="C2">
        <v>142</v>
      </c>
      <c r="D2" s="2">
        <f>F2/E2</f>
        <v>0.2579957356076759</v>
      </c>
      <c r="E2">
        <v>469</v>
      </c>
      <c r="F2">
        <v>121</v>
      </c>
      <c r="G2">
        <v>2</v>
      </c>
      <c r="H2">
        <v>27</v>
      </c>
      <c r="I2" s="2">
        <f>(F2+J2)/(E2+J2+M2)</f>
        <v>0.3089108910891089</v>
      </c>
      <c r="J2">
        <v>35</v>
      </c>
      <c r="K2">
        <v>47</v>
      </c>
      <c r="L2">
        <v>3</v>
      </c>
      <c r="M2">
        <v>1</v>
      </c>
      <c r="N2">
        <v>26</v>
      </c>
      <c r="O2">
        <v>2</v>
      </c>
      <c r="P2" s="2">
        <v>0.279</v>
      </c>
      <c r="Q2" s="2">
        <v>0.375</v>
      </c>
      <c r="R2" s="2">
        <f>I2+Q2</f>
        <v>0.683910891089109</v>
      </c>
    </row>
    <row r="3" spans="1:18" ht="13.5">
      <c r="A3">
        <v>2</v>
      </c>
      <c r="B3" t="s">
        <v>2</v>
      </c>
      <c r="C3">
        <v>143</v>
      </c>
      <c r="D3" s="2">
        <f aca="true" t="shared" si="0" ref="D3:D17">F3/E3</f>
        <v>0.26004228329809725</v>
      </c>
      <c r="E3">
        <v>473</v>
      </c>
      <c r="F3">
        <v>123</v>
      </c>
      <c r="G3">
        <v>5</v>
      </c>
      <c r="H3">
        <v>33</v>
      </c>
      <c r="I3" s="2">
        <f aca="true" t="shared" si="1" ref="I3:I17">(F3+J3)/(E3+J3+M3)</f>
        <v>0.2917505030181087</v>
      </c>
      <c r="J3">
        <v>22</v>
      </c>
      <c r="K3">
        <v>54</v>
      </c>
      <c r="L3">
        <v>11</v>
      </c>
      <c r="M3">
        <v>2</v>
      </c>
      <c r="N3">
        <v>5</v>
      </c>
      <c r="O3">
        <v>4</v>
      </c>
      <c r="P3" s="2">
        <v>0.184</v>
      </c>
      <c r="Q3" s="2">
        <v>0.362</v>
      </c>
      <c r="R3" s="2">
        <f aca="true" t="shared" si="2" ref="R3:R17">I3+Q3</f>
        <v>0.6537505030181087</v>
      </c>
    </row>
    <row r="4" spans="1:18" ht="13.5">
      <c r="A4">
        <v>3</v>
      </c>
      <c r="B4" t="s">
        <v>48</v>
      </c>
      <c r="C4">
        <v>144</v>
      </c>
      <c r="D4" s="2">
        <f t="shared" si="0"/>
        <v>0.30823529411764705</v>
      </c>
      <c r="E4">
        <v>425</v>
      </c>
      <c r="F4">
        <v>131</v>
      </c>
      <c r="G4">
        <v>5</v>
      </c>
      <c r="H4">
        <v>37</v>
      </c>
      <c r="I4" s="2">
        <f t="shared" si="1"/>
        <v>0.3650107991360691</v>
      </c>
      <c r="J4">
        <v>38</v>
      </c>
      <c r="K4">
        <v>44</v>
      </c>
      <c r="L4">
        <v>0</v>
      </c>
      <c r="M4">
        <v>0</v>
      </c>
      <c r="N4">
        <v>2</v>
      </c>
      <c r="O4">
        <v>5</v>
      </c>
      <c r="P4" s="2">
        <v>0.289</v>
      </c>
      <c r="Q4" s="2">
        <v>0.438</v>
      </c>
      <c r="R4" s="2">
        <f t="shared" si="2"/>
        <v>0.8030107991360691</v>
      </c>
    </row>
    <row r="5" spans="1:18" ht="13.5">
      <c r="A5">
        <v>4</v>
      </c>
      <c r="B5" t="s">
        <v>49</v>
      </c>
      <c r="C5">
        <v>141</v>
      </c>
      <c r="D5" s="2">
        <f t="shared" si="0"/>
        <v>0.30727272727272725</v>
      </c>
      <c r="E5">
        <v>550</v>
      </c>
      <c r="F5">
        <v>169</v>
      </c>
      <c r="G5">
        <v>30</v>
      </c>
      <c r="H5">
        <v>100</v>
      </c>
      <c r="I5" s="2">
        <f t="shared" si="1"/>
        <v>0.3536379018612521</v>
      </c>
      <c r="J5">
        <v>40</v>
      </c>
      <c r="K5">
        <v>32</v>
      </c>
      <c r="L5">
        <v>0</v>
      </c>
      <c r="M5">
        <v>1</v>
      </c>
      <c r="N5">
        <v>0</v>
      </c>
      <c r="O5">
        <v>1</v>
      </c>
      <c r="P5" s="2">
        <v>0.285</v>
      </c>
      <c r="Q5" s="2">
        <v>0.582</v>
      </c>
      <c r="R5" s="2">
        <f t="shared" si="2"/>
        <v>0.9356379018612521</v>
      </c>
    </row>
    <row r="6" spans="1:18" ht="13.5">
      <c r="A6">
        <v>5</v>
      </c>
      <c r="B6" t="s">
        <v>59</v>
      </c>
      <c r="C6">
        <v>141</v>
      </c>
      <c r="D6" s="2">
        <f t="shared" si="0"/>
        <v>0.20253164556962025</v>
      </c>
      <c r="E6">
        <v>553</v>
      </c>
      <c r="F6">
        <v>112</v>
      </c>
      <c r="G6">
        <v>12</v>
      </c>
      <c r="H6">
        <v>70</v>
      </c>
      <c r="I6" s="2">
        <f t="shared" si="1"/>
        <v>0.23752151462994836</v>
      </c>
      <c r="J6">
        <v>26</v>
      </c>
      <c r="K6">
        <v>61</v>
      </c>
      <c r="L6">
        <v>0</v>
      </c>
      <c r="M6">
        <v>2</v>
      </c>
      <c r="N6">
        <v>2</v>
      </c>
      <c r="O6">
        <v>13</v>
      </c>
      <c r="P6" s="2">
        <v>0.231</v>
      </c>
      <c r="Q6" s="2">
        <v>0.333</v>
      </c>
      <c r="R6" s="2">
        <f t="shared" si="2"/>
        <v>0.5705215146299484</v>
      </c>
    </row>
    <row r="7" spans="1:18" ht="13.5">
      <c r="A7">
        <v>6</v>
      </c>
      <c r="B7" t="s">
        <v>67</v>
      </c>
      <c r="C7">
        <v>143</v>
      </c>
      <c r="D7" s="2">
        <f t="shared" si="0"/>
        <v>0.20187793427230047</v>
      </c>
      <c r="E7">
        <v>426</v>
      </c>
      <c r="F7">
        <v>86</v>
      </c>
      <c r="G7">
        <v>27</v>
      </c>
      <c r="H7">
        <v>65</v>
      </c>
      <c r="I7" s="2">
        <f t="shared" si="1"/>
        <v>0.22573363431151242</v>
      </c>
      <c r="J7">
        <v>14</v>
      </c>
      <c r="K7">
        <v>69</v>
      </c>
      <c r="L7">
        <v>0</v>
      </c>
      <c r="M7">
        <v>3</v>
      </c>
      <c r="N7">
        <v>12</v>
      </c>
      <c r="O7">
        <v>10</v>
      </c>
      <c r="P7" s="2">
        <v>0.177</v>
      </c>
      <c r="Q7" s="2">
        <v>0.425</v>
      </c>
      <c r="R7" s="2">
        <f t="shared" si="2"/>
        <v>0.6507336343115124</v>
      </c>
    </row>
    <row r="8" spans="1:18" ht="13.5">
      <c r="A8">
        <v>7</v>
      </c>
      <c r="B8" t="s">
        <v>115</v>
      </c>
      <c r="C8">
        <v>143</v>
      </c>
      <c r="D8" s="2">
        <f t="shared" si="0"/>
        <v>0.18556701030927836</v>
      </c>
      <c r="E8">
        <v>388</v>
      </c>
      <c r="F8">
        <v>72</v>
      </c>
      <c r="G8">
        <v>12</v>
      </c>
      <c r="H8">
        <v>32</v>
      </c>
      <c r="I8" s="2">
        <f t="shared" si="1"/>
        <v>0.21921182266009853</v>
      </c>
      <c r="J8">
        <v>17</v>
      </c>
      <c r="K8">
        <v>62</v>
      </c>
      <c r="L8">
        <v>0</v>
      </c>
      <c r="M8">
        <v>1</v>
      </c>
      <c r="N8">
        <v>1</v>
      </c>
      <c r="O8">
        <v>4</v>
      </c>
      <c r="P8" s="2">
        <v>0.213</v>
      </c>
      <c r="Q8" s="2">
        <v>0.314</v>
      </c>
      <c r="R8" s="2">
        <f t="shared" si="2"/>
        <v>0.5332118226600986</v>
      </c>
    </row>
    <row r="9" spans="1:18" ht="13.5">
      <c r="A9">
        <v>8</v>
      </c>
      <c r="B9" t="s">
        <v>215</v>
      </c>
      <c r="C9">
        <v>144</v>
      </c>
      <c r="D9" s="2">
        <f t="shared" si="0"/>
        <v>0.28450704225352114</v>
      </c>
      <c r="E9">
        <v>355</v>
      </c>
      <c r="F9">
        <v>101</v>
      </c>
      <c r="G9">
        <v>3</v>
      </c>
      <c r="H9">
        <v>21</v>
      </c>
      <c r="I9" s="2">
        <f t="shared" si="1"/>
        <v>0.328042328042328</v>
      </c>
      <c r="J9">
        <v>23</v>
      </c>
      <c r="K9">
        <v>44</v>
      </c>
      <c r="L9">
        <v>14</v>
      </c>
      <c r="M9">
        <v>0</v>
      </c>
      <c r="N9">
        <v>6</v>
      </c>
      <c r="O9">
        <v>13</v>
      </c>
      <c r="P9" s="2">
        <v>0.392</v>
      </c>
      <c r="Q9" s="2">
        <v>0.349</v>
      </c>
      <c r="R9" s="2">
        <f t="shared" si="2"/>
        <v>0.677042328042328</v>
      </c>
    </row>
    <row r="10" spans="1:18" ht="13.5">
      <c r="A10" s="1" t="s">
        <v>5</v>
      </c>
      <c r="B10" t="s">
        <v>137</v>
      </c>
      <c r="C10">
        <v>132</v>
      </c>
      <c r="D10" s="2">
        <f t="shared" si="0"/>
        <v>0.2909090909090909</v>
      </c>
      <c r="E10">
        <v>165</v>
      </c>
      <c r="F10">
        <v>48</v>
      </c>
      <c r="G10">
        <v>8</v>
      </c>
      <c r="H10">
        <v>16</v>
      </c>
      <c r="I10" s="2">
        <f t="shared" si="1"/>
        <v>0.32571428571428573</v>
      </c>
      <c r="J10">
        <v>9</v>
      </c>
      <c r="K10">
        <v>32</v>
      </c>
      <c r="L10">
        <v>4</v>
      </c>
      <c r="M10">
        <v>1</v>
      </c>
      <c r="N10">
        <v>1</v>
      </c>
      <c r="O10">
        <v>2</v>
      </c>
      <c r="P10" s="2">
        <v>0.308</v>
      </c>
      <c r="Q10" s="2">
        <v>0.479</v>
      </c>
      <c r="R10" s="2">
        <f t="shared" si="2"/>
        <v>0.8047142857142857</v>
      </c>
    </row>
    <row r="11" spans="1:18" ht="13.5">
      <c r="A11" s="1" t="s">
        <v>5</v>
      </c>
      <c r="B11" t="s">
        <v>60</v>
      </c>
      <c r="C11">
        <v>123</v>
      </c>
      <c r="D11" s="2">
        <f t="shared" si="0"/>
        <v>0.2903225806451613</v>
      </c>
      <c r="E11">
        <v>155</v>
      </c>
      <c r="F11">
        <v>45</v>
      </c>
      <c r="G11">
        <v>3</v>
      </c>
      <c r="H11">
        <v>10</v>
      </c>
      <c r="I11" s="2">
        <f t="shared" si="1"/>
        <v>0.3392857142857143</v>
      </c>
      <c r="J11">
        <v>12</v>
      </c>
      <c r="K11">
        <v>20</v>
      </c>
      <c r="L11">
        <v>1</v>
      </c>
      <c r="M11">
        <v>1</v>
      </c>
      <c r="N11">
        <v>1</v>
      </c>
      <c r="O11">
        <v>3</v>
      </c>
      <c r="P11" s="2">
        <v>0.179</v>
      </c>
      <c r="Q11" s="2">
        <v>0.374</v>
      </c>
      <c r="R11" s="2">
        <f t="shared" si="2"/>
        <v>0.7132857142857143</v>
      </c>
    </row>
    <row r="12" spans="1:18" ht="13.5">
      <c r="A12" s="1" t="s">
        <v>5</v>
      </c>
      <c r="B12" t="s">
        <v>8</v>
      </c>
      <c r="C12">
        <v>117</v>
      </c>
      <c r="D12" s="2">
        <f t="shared" si="0"/>
        <v>0.23214285714285715</v>
      </c>
      <c r="E12">
        <v>112</v>
      </c>
      <c r="F12">
        <v>26</v>
      </c>
      <c r="G12">
        <v>0</v>
      </c>
      <c r="H12">
        <v>11</v>
      </c>
      <c r="I12" s="2">
        <f t="shared" si="1"/>
        <v>0.24561403508771928</v>
      </c>
      <c r="J12">
        <v>2</v>
      </c>
      <c r="K12">
        <v>11</v>
      </c>
      <c r="L12">
        <v>1</v>
      </c>
      <c r="M12">
        <v>0</v>
      </c>
      <c r="N12">
        <v>1</v>
      </c>
      <c r="O12">
        <v>0</v>
      </c>
      <c r="P12" s="2">
        <v>0.241</v>
      </c>
      <c r="Q12" s="2">
        <v>0.277</v>
      </c>
      <c r="R12" s="2">
        <f t="shared" si="2"/>
        <v>0.5226140350877193</v>
      </c>
    </row>
    <row r="13" spans="1:18" ht="13.5">
      <c r="A13" s="1" t="s">
        <v>5</v>
      </c>
      <c r="B13" t="s">
        <v>75</v>
      </c>
      <c r="C13">
        <v>70</v>
      </c>
      <c r="D13" s="2">
        <f t="shared" si="0"/>
        <v>0.28</v>
      </c>
      <c r="E13">
        <v>50</v>
      </c>
      <c r="F13">
        <v>14</v>
      </c>
      <c r="G13">
        <v>0</v>
      </c>
      <c r="H13">
        <v>4</v>
      </c>
      <c r="I13" s="2">
        <f t="shared" si="1"/>
        <v>0.3076923076923077</v>
      </c>
      <c r="J13">
        <v>2</v>
      </c>
      <c r="K13">
        <v>5</v>
      </c>
      <c r="L13">
        <v>0</v>
      </c>
      <c r="M13">
        <v>0</v>
      </c>
      <c r="N13">
        <v>0</v>
      </c>
      <c r="O13">
        <v>1</v>
      </c>
      <c r="P13" s="2">
        <v>0.3</v>
      </c>
      <c r="Q13" s="2">
        <v>0.32</v>
      </c>
      <c r="R13" s="2">
        <f t="shared" si="2"/>
        <v>0.6276923076923078</v>
      </c>
    </row>
    <row r="14" spans="1:18" ht="13.5">
      <c r="A14" s="1" t="s">
        <v>5</v>
      </c>
      <c r="B14" t="s">
        <v>66</v>
      </c>
      <c r="C14">
        <v>85</v>
      </c>
      <c r="D14" s="2">
        <f t="shared" si="0"/>
        <v>0.19047619047619047</v>
      </c>
      <c r="E14">
        <v>84</v>
      </c>
      <c r="F14">
        <v>16</v>
      </c>
      <c r="G14">
        <v>1</v>
      </c>
      <c r="H14">
        <v>7</v>
      </c>
      <c r="I14" s="2">
        <f t="shared" si="1"/>
        <v>0.19047619047619047</v>
      </c>
      <c r="J14">
        <v>0</v>
      </c>
      <c r="K14">
        <v>9</v>
      </c>
      <c r="L14">
        <v>1</v>
      </c>
      <c r="M14">
        <v>0</v>
      </c>
      <c r="N14">
        <v>0</v>
      </c>
      <c r="O14">
        <v>0</v>
      </c>
      <c r="P14" s="2">
        <v>0.333</v>
      </c>
      <c r="Q14" s="2">
        <v>0.2621</v>
      </c>
      <c r="R14" s="2">
        <f t="shared" si="2"/>
        <v>0.45257619047619047</v>
      </c>
    </row>
    <row r="15" spans="1:18" ht="13.5">
      <c r="A15" s="1" t="s">
        <v>5</v>
      </c>
      <c r="B15" t="s">
        <v>210</v>
      </c>
      <c r="C15">
        <v>66</v>
      </c>
      <c r="D15" s="2">
        <f t="shared" si="0"/>
        <v>0.21311475409836064</v>
      </c>
      <c r="E15">
        <v>61</v>
      </c>
      <c r="F15">
        <v>13</v>
      </c>
      <c r="G15">
        <v>0</v>
      </c>
      <c r="H15">
        <v>6</v>
      </c>
      <c r="I15" s="2">
        <f t="shared" si="1"/>
        <v>0.21311475409836064</v>
      </c>
      <c r="J15">
        <v>0</v>
      </c>
      <c r="K15">
        <v>5</v>
      </c>
      <c r="L15">
        <v>0</v>
      </c>
      <c r="M15">
        <v>0</v>
      </c>
      <c r="N15">
        <v>2</v>
      </c>
      <c r="O15">
        <v>2</v>
      </c>
      <c r="P15" s="2">
        <v>0.333</v>
      </c>
      <c r="Q15" s="2">
        <v>0.279</v>
      </c>
      <c r="R15" s="2">
        <f t="shared" si="2"/>
        <v>0.4921147540983607</v>
      </c>
    </row>
    <row r="16" spans="1:18" ht="13.5">
      <c r="A16" s="1" t="s">
        <v>5</v>
      </c>
      <c r="B16" t="s">
        <v>51</v>
      </c>
      <c r="C16">
        <v>122</v>
      </c>
      <c r="D16" s="2">
        <f t="shared" si="0"/>
        <v>0.2014388489208633</v>
      </c>
      <c r="E16">
        <v>139</v>
      </c>
      <c r="F16">
        <v>28</v>
      </c>
      <c r="G16">
        <v>3</v>
      </c>
      <c r="H16">
        <v>8</v>
      </c>
      <c r="I16" s="2">
        <f t="shared" si="1"/>
        <v>0.23448275862068965</v>
      </c>
      <c r="J16">
        <v>6</v>
      </c>
      <c r="K16">
        <v>18</v>
      </c>
      <c r="L16">
        <v>5</v>
      </c>
      <c r="M16">
        <v>0</v>
      </c>
      <c r="N16">
        <v>0</v>
      </c>
      <c r="O16">
        <v>1</v>
      </c>
      <c r="P16" s="2">
        <v>0.242</v>
      </c>
      <c r="Q16" s="2">
        <v>0.288</v>
      </c>
      <c r="R16" s="2">
        <f t="shared" si="2"/>
        <v>0.5224827586206896</v>
      </c>
    </row>
    <row r="17" spans="1:18" ht="13.5">
      <c r="A17" s="1" t="s">
        <v>5</v>
      </c>
      <c r="B17" t="s">
        <v>61</v>
      </c>
      <c r="C17">
        <v>111</v>
      </c>
      <c r="D17" s="2">
        <f t="shared" si="0"/>
        <v>0.3089430894308943</v>
      </c>
      <c r="E17">
        <v>123</v>
      </c>
      <c r="F17">
        <v>38</v>
      </c>
      <c r="G17">
        <v>0</v>
      </c>
      <c r="H17">
        <v>11</v>
      </c>
      <c r="I17" s="2">
        <f t="shared" si="1"/>
        <v>0.3560606060606061</v>
      </c>
      <c r="J17">
        <v>9</v>
      </c>
      <c r="K17">
        <v>14</v>
      </c>
      <c r="L17">
        <v>0</v>
      </c>
      <c r="M17">
        <v>0</v>
      </c>
      <c r="N17">
        <v>1</v>
      </c>
      <c r="O17">
        <v>2</v>
      </c>
      <c r="P17" s="2">
        <v>0.2</v>
      </c>
      <c r="Q17" s="2">
        <v>0.423</v>
      </c>
      <c r="R17" s="2">
        <f t="shared" si="2"/>
        <v>0.779060606060606</v>
      </c>
    </row>
    <row r="18" spans="1:18" ht="13.5">
      <c r="A18" s="1" t="s">
        <v>181</v>
      </c>
      <c r="B18" t="s">
        <v>7</v>
      </c>
      <c r="C18" s="11" t="s">
        <v>195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13.5">
      <c r="A19" s="1" t="s">
        <v>181</v>
      </c>
      <c r="B19" t="s">
        <v>209</v>
      </c>
      <c r="C19" s="11" t="s">
        <v>195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ht="13.5">
      <c r="A20" s="1" t="s">
        <v>181</v>
      </c>
      <c r="B20" t="s">
        <v>3</v>
      </c>
      <c r="C20" s="11" t="s">
        <v>195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ht="13.5">
      <c r="A21" s="1" t="s">
        <v>181</v>
      </c>
      <c r="B21" t="s">
        <v>54</v>
      </c>
      <c r="C21" s="11" t="s">
        <v>195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ht="13.5">
      <c r="A22" s="1"/>
      <c r="D22" s="2"/>
      <c r="I22" s="2"/>
      <c r="P22" s="2"/>
      <c r="Q22" s="2"/>
      <c r="R22" s="2"/>
    </row>
    <row r="23" spans="1:18" ht="13.5">
      <c r="A23" s="1"/>
      <c r="D23" s="2"/>
      <c r="I23" s="2"/>
      <c r="P23" s="2"/>
      <c r="Q23" s="2"/>
      <c r="R23" s="2"/>
    </row>
    <row r="24" spans="1:20" ht="13.5">
      <c r="A24" s="1" t="s">
        <v>21</v>
      </c>
      <c r="C24" t="s">
        <v>19</v>
      </c>
      <c r="D24" t="s">
        <v>34</v>
      </c>
      <c r="E24" t="s">
        <v>22</v>
      </c>
      <c r="F24" t="s">
        <v>23</v>
      </c>
      <c r="G24" t="s">
        <v>24</v>
      </c>
      <c r="H24" t="s">
        <v>25</v>
      </c>
      <c r="I24" t="s">
        <v>26</v>
      </c>
      <c r="J24" t="s">
        <v>27</v>
      </c>
      <c r="K24" t="s">
        <v>28</v>
      </c>
      <c r="L24" t="s">
        <v>29</v>
      </c>
      <c r="M24" t="s">
        <v>36</v>
      </c>
      <c r="N24" t="s">
        <v>35</v>
      </c>
      <c r="O24" t="s">
        <v>37</v>
      </c>
      <c r="P24" t="s">
        <v>38</v>
      </c>
      <c r="Q24" t="s">
        <v>39</v>
      </c>
      <c r="R24" t="s">
        <v>40</v>
      </c>
      <c r="S24" t="s">
        <v>120</v>
      </c>
      <c r="T24" t="s">
        <v>124</v>
      </c>
    </row>
    <row r="25" spans="1:20" ht="13.5">
      <c r="A25" s="1" t="s">
        <v>186</v>
      </c>
      <c r="B25" t="s">
        <v>55</v>
      </c>
      <c r="C25">
        <v>27</v>
      </c>
      <c r="D25" s="3">
        <f aca="true" t="shared" si="3" ref="D25:D36">R25/J25*9</f>
        <v>3.739307535641548</v>
      </c>
      <c r="E25">
        <v>7</v>
      </c>
      <c r="F25">
        <v>9</v>
      </c>
      <c r="G25">
        <v>0</v>
      </c>
      <c r="H25">
        <v>0</v>
      </c>
      <c r="I25" s="2">
        <f>E25/(E25+F25)</f>
        <v>0.4375</v>
      </c>
      <c r="J25" s="8">
        <v>163.66666666666666</v>
      </c>
      <c r="K25">
        <v>2</v>
      </c>
      <c r="L25">
        <v>174</v>
      </c>
      <c r="M25">
        <v>102</v>
      </c>
      <c r="N25">
        <v>33</v>
      </c>
      <c r="O25">
        <v>5</v>
      </c>
      <c r="P25">
        <v>14</v>
      </c>
      <c r="Q25">
        <v>68</v>
      </c>
      <c r="R25">
        <v>68</v>
      </c>
      <c r="S25" s="3">
        <f aca="true" t="shared" si="4" ref="S25:S36">(L25+N25)/J25</f>
        <v>1.264765784114053</v>
      </c>
      <c r="T25" s="3">
        <f aca="true" t="shared" si="5" ref="T25:T36">M25/J25*9</f>
        <v>5.608961303462322</v>
      </c>
    </row>
    <row r="26" spans="1:20" ht="13.5">
      <c r="A26" s="1" t="s">
        <v>186</v>
      </c>
      <c r="B26" t="s">
        <v>56</v>
      </c>
      <c r="C26">
        <v>26</v>
      </c>
      <c r="D26" s="3">
        <f t="shared" si="3"/>
        <v>3.7865853658536586</v>
      </c>
      <c r="E26">
        <v>7</v>
      </c>
      <c r="F26">
        <v>13</v>
      </c>
      <c r="G26">
        <v>0</v>
      </c>
      <c r="H26">
        <v>0</v>
      </c>
      <c r="I26" s="2">
        <f aca="true" t="shared" si="6" ref="I26:I36">E26/(E26+F26)</f>
        <v>0.35</v>
      </c>
      <c r="J26" s="8">
        <v>164</v>
      </c>
      <c r="K26">
        <v>2</v>
      </c>
      <c r="L26">
        <v>169</v>
      </c>
      <c r="M26">
        <v>134</v>
      </c>
      <c r="N26">
        <v>40</v>
      </c>
      <c r="O26">
        <v>4</v>
      </c>
      <c r="P26">
        <v>14</v>
      </c>
      <c r="Q26">
        <v>71</v>
      </c>
      <c r="R26">
        <v>69</v>
      </c>
      <c r="S26" s="3">
        <f t="shared" si="4"/>
        <v>1.274390243902439</v>
      </c>
      <c r="T26" s="3">
        <f t="shared" si="5"/>
        <v>7.353658536585366</v>
      </c>
    </row>
    <row r="27" spans="1:20" ht="13.5">
      <c r="A27" s="1" t="s">
        <v>186</v>
      </c>
      <c r="B27" t="s">
        <v>44</v>
      </c>
      <c r="C27">
        <v>26</v>
      </c>
      <c r="D27" s="3">
        <f t="shared" si="3"/>
        <v>3.482029598308668</v>
      </c>
      <c r="E27">
        <v>12</v>
      </c>
      <c r="F27">
        <v>10</v>
      </c>
      <c r="G27">
        <v>0</v>
      </c>
      <c r="H27">
        <v>0</v>
      </c>
      <c r="I27" s="2">
        <f t="shared" si="6"/>
        <v>0.5454545454545454</v>
      </c>
      <c r="J27" s="8">
        <v>157.66666666666666</v>
      </c>
      <c r="K27">
        <v>3</v>
      </c>
      <c r="L27">
        <v>151</v>
      </c>
      <c r="M27">
        <v>34</v>
      </c>
      <c r="N27">
        <v>30</v>
      </c>
      <c r="O27">
        <v>6</v>
      </c>
      <c r="P27">
        <v>20</v>
      </c>
      <c r="Q27">
        <v>64</v>
      </c>
      <c r="R27">
        <v>61</v>
      </c>
      <c r="S27" s="3">
        <f t="shared" si="4"/>
        <v>1.1479915433403807</v>
      </c>
      <c r="T27" s="3">
        <f t="shared" si="5"/>
        <v>1.9408033826638478</v>
      </c>
    </row>
    <row r="28" spans="1:20" ht="13.5">
      <c r="A28" s="1" t="s">
        <v>186</v>
      </c>
      <c r="B28" t="s">
        <v>43</v>
      </c>
      <c r="C28">
        <v>26</v>
      </c>
      <c r="D28" s="3">
        <f t="shared" si="3"/>
        <v>3.353684210526316</v>
      </c>
      <c r="E28">
        <v>9</v>
      </c>
      <c r="F28">
        <v>13</v>
      </c>
      <c r="G28">
        <v>0</v>
      </c>
      <c r="H28">
        <v>0</v>
      </c>
      <c r="I28" s="2">
        <f t="shared" si="6"/>
        <v>0.4090909090909091</v>
      </c>
      <c r="J28" s="8">
        <v>158.33333333333334</v>
      </c>
      <c r="K28">
        <v>1</v>
      </c>
      <c r="L28">
        <v>148</v>
      </c>
      <c r="M28">
        <v>129</v>
      </c>
      <c r="N28">
        <v>52</v>
      </c>
      <c r="O28">
        <v>3</v>
      </c>
      <c r="P28">
        <v>11</v>
      </c>
      <c r="Q28">
        <v>60</v>
      </c>
      <c r="R28">
        <v>59</v>
      </c>
      <c r="S28" s="3">
        <f t="shared" si="4"/>
        <v>1.263157894736842</v>
      </c>
      <c r="T28" s="3">
        <f t="shared" si="5"/>
        <v>7.3326315789473675</v>
      </c>
    </row>
    <row r="29" spans="1:20" ht="13.5">
      <c r="A29" s="1" t="s">
        <v>186</v>
      </c>
      <c r="B29" t="s">
        <v>42</v>
      </c>
      <c r="C29">
        <v>26</v>
      </c>
      <c r="D29" s="3">
        <f t="shared" si="3"/>
        <v>4.074324324324325</v>
      </c>
      <c r="E29">
        <v>6</v>
      </c>
      <c r="F29">
        <v>13</v>
      </c>
      <c r="G29">
        <v>0</v>
      </c>
      <c r="H29">
        <v>0</v>
      </c>
      <c r="I29" s="2">
        <f t="shared" si="6"/>
        <v>0.3157894736842105</v>
      </c>
      <c r="J29" s="8">
        <v>148</v>
      </c>
      <c r="K29">
        <v>1</v>
      </c>
      <c r="L29">
        <v>146</v>
      </c>
      <c r="M29">
        <v>63</v>
      </c>
      <c r="N29">
        <v>24</v>
      </c>
      <c r="O29">
        <v>1</v>
      </c>
      <c r="P29">
        <v>22</v>
      </c>
      <c r="Q29">
        <v>69</v>
      </c>
      <c r="R29">
        <v>67</v>
      </c>
      <c r="S29" s="3">
        <f t="shared" si="4"/>
        <v>1.1486486486486487</v>
      </c>
      <c r="T29" s="3">
        <f t="shared" si="5"/>
        <v>3.8310810810810807</v>
      </c>
    </row>
    <row r="30" spans="1:20" ht="13.5">
      <c r="A30" s="1" t="s">
        <v>196</v>
      </c>
      <c r="B30" t="s">
        <v>216</v>
      </c>
      <c r="C30">
        <v>17</v>
      </c>
      <c r="D30" s="3">
        <f t="shared" si="3"/>
        <v>4.973684210526315</v>
      </c>
      <c r="E30">
        <v>1</v>
      </c>
      <c r="F30">
        <v>6</v>
      </c>
      <c r="G30">
        <v>0</v>
      </c>
      <c r="H30">
        <v>0</v>
      </c>
      <c r="I30" s="2">
        <f t="shared" si="6"/>
        <v>0.14285714285714285</v>
      </c>
      <c r="J30" s="8">
        <v>88.66666666666667</v>
      </c>
      <c r="K30">
        <v>0</v>
      </c>
      <c r="L30">
        <v>115</v>
      </c>
      <c r="M30">
        <v>14</v>
      </c>
      <c r="N30">
        <v>17</v>
      </c>
      <c r="O30">
        <v>2</v>
      </c>
      <c r="P30">
        <v>9</v>
      </c>
      <c r="Q30">
        <v>50</v>
      </c>
      <c r="R30">
        <v>49</v>
      </c>
      <c r="S30" s="3">
        <f t="shared" si="4"/>
        <v>1.4887218045112782</v>
      </c>
      <c r="T30" s="3">
        <f t="shared" si="5"/>
        <v>1.4210526315789473</v>
      </c>
    </row>
    <row r="31" spans="1:20" ht="13.5">
      <c r="A31" s="1" t="s">
        <v>187</v>
      </c>
      <c r="B31" t="s">
        <v>64</v>
      </c>
      <c r="C31">
        <v>50</v>
      </c>
      <c r="D31" s="3">
        <f t="shared" si="3"/>
        <v>2.25</v>
      </c>
      <c r="E31">
        <v>3</v>
      </c>
      <c r="F31">
        <v>3</v>
      </c>
      <c r="G31">
        <v>1</v>
      </c>
      <c r="H31">
        <v>4</v>
      </c>
      <c r="I31" s="2">
        <f t="shared" si="6"/>
        <v>0.5</v>
      </c>
      <c r="J31" s="8">
        <v>76</v>
      </c>
      <c r="K31">
        <v>0</v>
      </c>
      <c r="L31">
        <v>60</v>
      </c>
      <c r="M31">
        <v>31</v>
      </c>
      <c r="N31">
        <v>14</v>
      </c>
      <c r="O31">
        <v>1</v>
      </c>
      <c r="P31">
        <v>5</v>
      </c>
      <c r="Q31">
        <v>20</v>
      </c>
      <c r="R31">
        <v>19</v>
      </c>
      <c r="S31" s="3">
        <f t="shared" si="4"/>
        <v>0.9736842105263158</v>
      </c>
      <c r="T31" s="3">
        <f t="shared" si="5"/>
        <v>3.6710526315789473</v>
      </c>
    </row>
    <row r="32" spans="1:20" ht="13.5">
      <c r="A32" s="1" t="s">
        <v>187</v>
      </c>
      <c r="B32" t="s">
        <v>134</v>
      </c>
      <c r="C32">
        <v>37</v>
      </c>
      <c r="D32" s="3">
        <f t="shared" si="3"/>
        <v>2.7835051546391747</v>
      </c>
      <c r="E32">
        <v>3</v>
      </c>
      <c r="F32">
        <v>4</v>
      </c>
      <c r="G32">
        <v>1</v>
      </c>
      <c r="H32">
        <v>2</v>
      </c>
      <c r="I32" s="2">
        <f t="shared" si="6"/>
        <v>0.42857142857142855</v>
      </c>
      <c r="J32" s="8">
        <v>64.66666666666667</v>
      </c>
      <c r="K32">
        <v>0</v>
      </c>
      <c r="L32">
        <v>56</v>
      </c>
      <c r="M32">
        <v>14</v>
      </c>
      <c r="N32">
        <v>12</v>
      </c>
      <c r="O32">
        <v>4</v>
      </c>
      <c r="P32">
        <v>2</v>
      </c>
      <c r="Q32">
        <v>21</v>
      </c>
      <c r="R32">
        <v>20</v>
      </c>
      <c r="S32" s="3">
        <f t="shared" si="4"/>
        <v>1.0515463917525771</v>
      </c>
      <c r="T32" s="3">
        <f t="shared" si="5"/>
        <v>1.9484536082474224</v>
      </c>
    </row>
    <row r="33" spans="1:20" ht="13.5">
      <c r="A33" s="1" t="s">
        <v>187</v>
      </c>
      <c r="B33" t="s">
        <v>83</v>
      </c>
      <c r="C33">
        <v>40</v>
      </c>
      <c r="D33" s="3">
        <f t="shared" si="3"/>
        <v>1.9484536082474224</v>
      </c>
      <c r="E33">
        <v>4</v>
      </c>
      <c r="F33">
        <v>2</v>
      </c>
      <c r="G33">
        <v>0</v>
      </c>
      <c r="H33">
        <v>6</v>
      </c>
      <c r="I33" s="2">
        <f t="shared" si="6"/>
        <v>0.6666666666666666</v>
      </c>
      <c r="J33" s="8">
        <v>64.66666666666667</v>
      </c>
      <c r="K33">
        <v>0</v>
      </c>
      <c r="L33">
        <v>54</v>
      </c>
      <c r="M33">
        <v>15</v>
      </c>
      <c r="N33">
        <v>7</v>
      </c>
      <c r="O33">
        <v>2</v>
      </c>
      <c r="P33">
        <v>4</v>
      </c>
      <c r="Q33">
        <v>14</v>
      </c>
      <c r="R33">
        <v>14</v>
      </c>
      <c r="S33" s="3">
        <f t="shared" si="4"/>
        <v>0.9432989690721649</v>
      </c>
      <c r="T33" s="3">
        <f t="shared" si="5"/>
        <v>2.087628865979381</v>
      </c>
    </row>
    <row r="34" spans="1:20" ht="13.5">
      <c r="A34" s="1" t="s">
        <v>189</v>
      </c>
      <c r="B34" t="s">
        <v>45</v>
      </c>
      <c r="C34">
        <v>50</v>
      </c>
      <c r="D34" s="3">
        <f t="shared" si="3"/>
        <v>3.244635193133047</v>
      </c>
      <c r="E34">
        <v>4</v>
      </c>
      <c r="F34">
        <v>3</v>
      </c>
      <c r="G34">
        <v>0</v>
      </c>
      <c r="H34">
        <v>5</v>
      </c>
      <c r="I34" s="2">
        <f t="shared" si="6"/>
        <v>0.5714285714285714</v>
      </c>
      <c r="J34" s="8">
        <v>77.66666666666667</v>
      </c>
      <c r="K34">
        <v>0</v>
      </c>
      <c r="L34">
        <v>76</v>
      </c>
      <c r="M34">
        <v>27</v>
      </c>
      <c r="N34">
        <v>12</v>
      </c>
      <c r="O34">
        <v>1</v>
      </c>
      <c r="P34">
        <v>8</v>
      </c>
      <c r="Q34">
        <v>30</v>
      </c>
      <c r="R34">
        <v>28</v>
      </c>
      <c r="S34" s="3">
        <f t="shared" si="4"/>
        <v>1.1330472103004292</v>
      </c>
      <c r="T34" s="3">
        <f t="shared" si="5"/>
        <v>3.128755364806867</v>
      </c>
    </row>
    <row r="35" spans="1:20" ht="13.5">
      <c r="A35" s="1" t="s">
        <v>189</v>
      </c>
      <c r="B35" t="s">
        <v>76</v>
      </c>
      <c r="C35">
        <v>44</v>
      </c>
      <c r="D35" s="3">
        <f t="shared" si="3"/>
        <v>2.6999999999999997</v>
      </c>
      <c r="E35">
        <v>5</v>
      </c>
      <c r="F35">
        <v>0</v>
      </c>
      <c r="G35">
        <v>0</v>
      </c>
      <c r="H35">
        <v>3</v>
      </c>
      <c r="I35" s="2">
        <f t="shared" si="6"/>
        <v>1</v>
      </c>
      <c r="J35" s="8">
        <v>63.333333333333336</v>
      </c>
      <c r="K35">
        <v>0</v>
      </c>
      <c r="L35">
        <v>59</v>
      </c>
      <c r="M35">
        <v>15</v>
      </c>
      <c r="N35">
        <v>5</v>
      </c>
      <c r="O35">
        <v>1</v>
      </c>
      <c r="P35">
        <v>6</v>
      </c>
      <c r="Q35">
        <v>19</v>
      </c>
      <c r="R35">
        <v>19</v>
      </c>
      <c r="S35" s="3">
        <f t="shared" si="4"/>
        <v>1.0105263157894737</v>
      </c>
      <c r="T35" s="3">
        <f t="shared" si="5"/>
        <v>2.131578947368421</v>
      </c>
    </row>
    <row r="36" spans="1:20" ht="13.5">
      <c r="A36" s="1" t="s">
        <v>190</v>
      </c>
      <c r="B36" t="s">
        <v>217</v>
      </c>
      <c r="C36">
        <v>40</v>
      </c>
      <c r="D36" s="3">
        <f t="shared" si="3"/>
        <v>2.2909090909090906</v>
      </c>
      <c r="E36">
        <v>2</v>
      </c>
      <c r="F36">
        <v>3</v>
      </c>
      <c r="G36">
        <v>31</v>
      </c>
      <c r="H36">
        <v>2</v>
      </c>
      <c r="I36" s="2">
        <f t="shared" si="6"/>
        <v>0.4</v>
      </c>
      <c r="J36" s="8">
        <v>55</v>
      </c>
      <c r="K36">
        <v>0</v>
      </c>
      <c r="L36">
        <v>53</v>
      </c>
      <c r="M36">
        <v>20</v>
      </c>
      <c r="N36">
        <v>11</v>
      </c>
      <c r="O36">
        <v>0</v>
      </c>
      <c r="P36">
        <v>1</v>
      </c>
      <c r="Q36">
        <v>15</v>
      </c>
      <c r="R36">
        <v>14</v>
      </c>
      <c r="S36" s="3">
        <f t="shared" si="4"/>
        <v>1.1636363636363636</v>
      </c>
      <c r="T36" s="3">
        <f t="shared" si="5"/>
        <v>3.272727272727273</v>
      </c>
    </row>
    <row r="37" spans="1:20" ht="13.5">
      <c r="A37" s="1" t="s">
        <v>181</v>
      </c>
      <c r="B37" t="s">
        <v>72</v>
      </c>
      <c r="C37" s="11" t="s">
        <v>194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1:20" ht="13.5">
      <c r="A38" s="1" t="s">
        <v>181</v>
      </c>
      <c r="B38" t="s">
        <v>57</v>
      </c>
      <c r="C38" s="11" t="s">
        <v>194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1:20" ht="13.5">
      <c r="A39" s="1" t="s">
        <v>181</v>
      </c>
      <c r="B39" t="s">
        <v>116</v>
      </c>
      <c r="C39" s="11" t="s">
        <v>194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1:20" ht="13.5">
      <c r="A40" s="1" t="s">
        <v>181</v>
      </c>
      <c r="B40" t="s">
        <v>77</v>
      </c>
      <c r="C40" s="11" t="s">
        <v>194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</sheetData>
  <mergeCells count="8">
    <mergeCell ref="C37:T37"/>
    <mergeCell ref="C38:T38"/>
    <mergeCell ref="C39:T39"/>
    <mergeCell ref="C40:T40"/>
    <mergeCell ref="C18:R18"/>
    <mergeCell ref="C19:R19"/>
    <mergeCell ref="C20:R20"/>
    <mergeCell ref="C21:R21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40"/>
  <sheetViews>
    <sheetView workbookViewId="0" topLeftCell="A1">
      <selection activeCell="C40" sqref="C40:T40"/>
    </sheetView>
  </sheetViews>
  <sheetFormatPr defaultColWidth="9.00390625" defaultRowHeight="13.5"/>
  <cols>
    <col min="1" max="1" width="5.25390625" style="0" bestFit="1" customWidth="1"/>
    <col min="2" max="2" width="21.00390625" style="0" bestFit="1" customWidth="1"/>
    <col min="3" max="9" width="5.25390625" style="0" bestFit="1" customWidth="1"/>
    <col min="10" max="10" width="8.125" style="0" bestFit="1" customWidth="1"/>
    <col min="11" max="11" width="5.25390625" style="0" bestFit="1" customWidth="1"/>
    <col min="12" max="12" width="5.50390625" style="0" bestFit="1" customWidth="1"/>
    <col min="13" max="17" width="5.25390625" style="0" bestFit="1" customWidth="1"/>
    <col min="18" max="18" width="5.125" style="0" bestFit="1" customWidth="1"/>
    <col min="19" max="19" width="5.75390625" style="0" bestFit="1" customWidth="1"/>
    <col min="20" max="20" width="7.125" style="0" bestFit="1" customWidth="1"/>
  </cols>
  <sheetData>
    <row r="1" spans="1:18" ht="13.5">
      <c r="A1" t="s">
        <v>0</v>
      </c>
      <c r="C1" t="s">
        <v>19</v>
      </c>
      <c r="D1" t="s">
        <v>9</v>
      </c>
      <c r="E1" t="s">
        <v>10</v>
      </c>
      <c r="F1" t="s">
        <v>11</v>
      </c>
      <c r="G1" t="s">
        <v>33</v>
      </c>
      <c r="H1" t="s">
        <v>12</v>
      </c>
      <c r="I1" t="s">
        <v>13</v>
      </c>
      <c r="J1" t="s">
        <v>30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31</v>
      </c>
      <c r="Q1" t="s">
        <v>32</v>
      </c>
      <c r="R1" t="s">
        <v>20</v>
      </c>
    </row>
    <row r="2" spans="1:18" ht="13.5">
      <c r="A2">
        <v>1</v>
      </c>
      <c r="B2" t="s">
        <v>7</v>
      </c>
      <c r="C2">
        <v>144</v>
      </c>
      <c r="D2" s="2">
        <f>F2/E2</f>
        <v>0.24448897795591182</v>
      </c>
      <c r="E2">
        <v>499</v>
      </c>
      <c r="F2">
        <v>122</v>
      </c>
      <c r="G2">
        <v>9</v>
      </c>
      <c r="H2">
        <v>27</v>
      </c>
      <c r="I2" s="2">
        <f>(F2+J2)/(E2+J2+M2)</f>
        <v>0.2859848484848485</v>
      </c>
      <c r="J2">
        <v>29</v>
      </c>
      <c r="K2">
        <v>60</v>
      </c>
      <c r="L2">
        <v>8</v>
      </c>
      <c r="M2">
        <v>0</v>
      </c>
      <c r="N2">
        <v>3</v>
      </c>
      <c r="O2">
        <v>15</v>
      </c>
      <c r="P2" s="2">
        <v>0.203</v>
      </c>
      <c r="Q2" s="2">
        <v>0.337</v>
      </c>
      <c r="R2" s="2">
        <f>I2+Q2</f>
        <v>0.6229848484848486</v>
      </c>
    </row>
    <row r="3" spans="1:18" ht="13.5">
      <c r="A3">
        <v>2</v>
      </c>
      <c r="B3" t="s">
        <v>48</v>
      </c>
      <c r="C3">
        <v>144</v>
      </c>
      <c r="D3" s="2">
        <f aca="true" t="shared" si="0" ref="D3:D17">F3/E3</f>
        <v>0.2737819025522042</v>
      </c>
      <c r="E3">
        <v>431</v>
      </c>
      <c r="F3">
        <v>118</v>
      </c>
      <c r="G3">
        <v>5</v>
      </c>
      <c r="H3">
        <v>32</v>
      </c>
      <c r="I3" s="2">
        <f aca="true" t="shared" si="1" ref="I3:I17">(F3+J3)/(E3+J3+M3)</f>
        <v>0.35728952772073924</v>
      </c>
      <c r="J3">
        <v>56</v>
      </c>
      <c r="K3">
        <v>49</v>
      </c>
      <c r="L3">
        <v>0</v>
      </c>
      <c r="M3">
        <v>0</v>
      </c>
      <c r="N3">
        <v>8</v>
      </c>
      <c r="O3">
        <v>5</v>
      </c>
      <c r="P3" s="2">
        <v>0.377</v>
      </c>
      <c r="Q3" s="2">
        <v>0.401</v>
      </c>
      <c r="R3" s="2">
        <f aca="true" t="shared" si="2" ref="R3:R17">I3+Q3</f>
        <v>0.7582895277207393</v>
      </c>
    </row>
    <row r="4" spans="1:18" ht="13.5">
      <c r="A4">
        <v>3</v>
      </c>
      <c r="B4" t="s">
        <v>82</v>
      </c>
      <c r="C4">
        <v>143</v>
      </c>
      <c r="D4" s="2">
        <f t="shared" si="0"/>
        <v>0.28449744463373083</v>
      </c>
      <c r="E4">
        <v>587</v>
      </c>
      <c r="F4">
        <v>167</v>
      </c>
      <c r="G4">
        <v>10</v>
      </c>
      <c r="H4">
        <v>68</v>
      </c>
      <c r="I4" s="2">
        <f t="shared" si="1"/>
        <v>0.33121019108280253</v>
      </c>
      <c r="J4">
        <v>41</v>
      </c>
      <c r="K4">
        <v>59</v>
      </c>
      <c r="L4">
        <v>0</v>
      </c>
      <c r="M4">
        <v>0</v>
      </c>
      <c r="N4">
        <v>1</v>
      </c>
      <c r="O4">
        <v>20</v>
      </c>
      <c r="P4" s="2">
        <v>0.303</v>
      </c>
      <c r="Q4" s="2">
        <v>0.455</v>
      </c>
      <c r="R4" s="2">
        <f t="shared" si="2"/>
        <v>0.7862101910828025</v>
      </c>
    </row>
    <row r="5" spans="1:18" ht="13.5">
      <c r="A5">
        <v>4</v>
      </c>
      <c r="B5" t="s">
        <v>135</v>
      </c>
      <c r="C5">
        <v>140</v>
      </c>
      <c r="D5" s="2">
        <f t="shared" si="0"/>
        <v>0.20714285714285716</v>
      </c>
      <c r="E5">
        <v>560</v>
      </c>
      <c r="F5">
        <v>116</v>
      </c>
      <c r="G5">
        <v>37</v>
      </c>
      <c r="H5">
        <v>96</v>
      </c>
      <c r="I5" s="2">
        <f t="shared" si="1"/>
        <v>0.2483221476510067</v>
      </c>
      <c r="J5">
        <v>32</v>
      </c>
      <c r="K5">
        <v>80</v>
      </c>
      <c r="L5">
        <v>0</v>
      </c>
      <c r="M5">
        <v>4</v>
      </c>
      <c r="N5">
        <v>0</v>
      </c>
      <c r="O5">
        <v>7</v>
      </c>
      <c r="P5" s="2">
        <v>0.206</v>
      </c>
      <c r="Q5" s="2">
        <v>0.448</v>
      </c>
      <c r="R5" s="2">
        <f t="shared" si="2"/>
        <v>0.6963221476510068</v>
      </c>
    </row>
    <row r="6" spans="1:18" ht="13.5">
      <c r="A6">
        <v>5</v>
      </c>
      <c r="B6" t="s">
        <v>79</v>
      </c>
      <c r="C6">
        <v>140</v>
      </c>
      <c r="D6" s="2">
        <f t="shared" si="0"/>
        <v>0.21746880570409982</v>
      </c>
      <c r="E6">
        <v>561</v>
      </c>
      <c r="F6">
        <v>122</v>
      </c>
      <c r="G6">
        <v>35</v>
      </c>
      <c r="H6">
        <v>99</v>
      </c>
      <c r="I6" s="2">
        <f t="shared" si="1"/>
        <v>0.2465753424657534</v>
      </c>
      <c r="J6">
        <v>22</v>
      </c>
      <c r="K6">
        <v>87</v>
      </c>
      <c r="L6">
        <v>0</v>
      </c>
      <c r="M6">
        <v>1</v>
      </c>
      <c r="N6">
        <v>0</v>
      </c>
      <c r="O6">
        <v>14</v>
      </c>
      <c r="P6" s="2">
        <v>0.211</v>
      </c>
      <c r="Q6" s="2">
        <v>0.44</v>
      </c>
      <c r="R6" s="2">
        <f t="shared" si="2"/>
        <v>0.6865753424657535</v>
      </c>
    </row>
    <row r="7" spans="1:18" ht="13.5">
      <c r="A7">
        <v>6</v>
      </c>
      <c r="B7" t="s">
        <v>133</v>
      </c>
      <c r="C7">
        <v>143</v>
      </c>
      <c r="D7" s="2">
        <f t="shared" si="0"/>
        <v>0.23392857142857143</v>
      </c>
      <c r="E7">
        <v>560</v>
      </c>
      <c r="F7">
        <v>131</v>
      </c>
      <c r="G7">
        <v>40</v>
      </c>
      <c r="H7">
        <v>76</v>
      </c>
      <c r="I7" s="2">
        <f t="shared" si="1"/>
        <v>0.2564991334488735</v>
      </c>
      <c r="J7">
        <v>17</v>
      </c>
      <c r="K7">
        <v>72</v>
      </c>
      <c r="L7">
        <v>0</v>
      </c>
      <c r="M7">
        <v>0</v>
      </c>
      <c r="N7">
        <v>4</v>
      </c>
      <c r="O7">
        <v>7</v>
      </c>
      <c r="P7" s="2">
        <v>0.264</v>
      </c>
      <c r="Q7" s="2">
        <v>0.477</v>
      </c>
      <c r="R7" s="2">
        <f t="shared" si="2"/>
        <v>0.7334991334488734</v>
      </c>
    </row>
    <row r="8" spans="1:18" ht="13.5">
      <c r="A8">
        <v>7</v>
      </c>
      <c r="B8" t="s">
        <v>1</v>
      </c>
      <c r="C8">
        <v>144</v>
      </c>
      <c r="D8" s="2">
        <f t="shared" si="0"/>
        <v>0.2804232804232804</v>
      </c>
      <c r="E8">
        <v>378</v>
      </c>
      <c r="F8">
        <v>106</v>
      </c>
      <c r="G8">
        <v>1</v>
      </c>
      <c r="H8">
        <v>26</v>
      </c>
      <c r="I8" s="2">
        <f t="shared" si="1"/>
        <v>0.33658536585365856</v>
      </c>
      <c r="J8">
        <v>32</v>
      </c>
      <c r="K8">
        <v>29</v>
      </c>
      <c r="L8">
        <v>3</v>
      </c>
      <c r="M8">
        <v>0</v>
      </c>
      <c r="N8">
        <v>15</v>
      </c>
      <c r="O8">
        <v>2</v>
      </c>
      <c r="P8" s="2">
        <v>0.273</v>
      </c>
      <c r="Q8" s="2">
        <v>0.407</v>
      </c>
      <c r="R8" s="2">
        <f t="shared" si="2"/>
        <v>0.7435853658536585</v>
      </c>
    </row>
    <row r="9" spans="1:18" ht="13.5">
      <c r="A9">
        <v>8</v>
      </c>
      <c r="B9" t="s">
        <v>115</v>
      </c>
      <c r="C9">
        <v>143</v>
      </c>
      <c r="D9" s="2">
        <f t="shared" si="0"/>
        <v>0.20054945054945056</v>
      </c>
      <c r="E9">
        <v>364</v>
      </c>
      <c r="F9">
        <v>73</v>
      </c>
      <c r="G9">
        <v>8</v>
      </c>
      <c r="H9">
        <v>41</v>
      </c>
      <c r="I9" s="2">
        <f t="shared" si="1"/>
        <v>0.23157894736842105</v>
      </c>
      <c r="J9">
        <v>15</v>
      </c>
      <c r="K9">
        <v>65</v>
      </c>
      <c r="L9">
        <v>0</v>
      </c>
      <c r="M9">
        <v>1</v>
      </c>
      <c r="N9">
        <v>0</v>
      </c>
      <c r="O9">
        <v>5</v>
      </c>
      <c r="P9" s="2">
        <v>0.195</v>
      </c>
      <c r="Q9" s="2">
        <v>0.31</v>
      </c>
      <c r="R9" s="2">
        <f t="shared" si="2"/>
        <v>0.541578947368421</v>
      </c>
    </row>
    <row r="10" spans="1:18" ht="13.5">
      <c r="A10" s="1">
        <v>9</v>
      </c>
      <c r="B10" t="s">
        <v>137</v>
      </c>
      <c r="C10">
        <v>143</v>
      </c>
      <c r="D10" s="2">
        <f t="shared" si="0"/>
        <v>0.26304347826086955</v>
      </c>
      <c r="E10">
        <v>460</v>
      </c>
      <c r="F10">
        <v>121</v>
      </c>
      <c r="G10">
        <v>8</v>
      </c>
      <c r="H10">
        <v>42</v>
      </c>
      <c r="I10" s="2">
        <f t="shared" si="1"/>
        <v>0.2975206611570248</v>
      </c>
      <c r="J10">
        <v>23</v>
      </c>
      <c r="K10">
        <v>75</v>
      </c>
      <c r="L10">
        <v>10</v>
      </c>
      <c r="M10">
        <v>1</v>
      </c>
      <c r="N10">
        <v>0</v>
      </c>
      <c r="O10">
        <v>0</v>
      </c>
      <c r="P10" s="2">
        <v>0.313</v>
      </c>
      <c r="Q10" s="2">
        <v>0.363</v>
      </c>
      <c r="R10" s="2">
        <f t="shared" si="2"/>
        <v>0.6605206611570248</v>
      </c>
    </row>
    <row r="11" spans="1:18" ht="13.5">
      <c r="A11" s="1" t="s">
        <v>5</v>
      </c>
      <c r="B11" t="s">
        <v>183</v>
      </c>
      <c r="C11">
        <v>42</v>
      </c>
      <c r="D11" s="2">
        <f t="shared" si="0"/>
        <v>0.23255813953488372</v>
      </c>
      <c r="E11">
        <v>43</v>
      </c>
      <c r="F11">
        <v>10</v>
      </c>
      <c r="G11">
        <v>0</v>
      </c>
      <c r="H11">
        <v>6</v>
      </c>
      <c r="I11" s="2">
        <f t="shared" si="1"/>
        <v>0.25</v>
      </c>
      <c r="J11">
        <v>1</v>
      </c>
      <c r="K11">
        <v>5</v>
      </c>
      <c r="L11">
        <v>0</v>
      </c>
      <c r="M11">
        <v>0</v>
      </c>
      <c r="N11">
        <v>0</v>
      </c>
      <c r="O11">
        <v>0</v>
      </c>
      <c r="P11" s="2">
        <v>0.6</v>
      </c>
      <c r="Q11" s="2">
        <v>0.279</v>
      </c>
      <c r="R11" s="2">
        <f t="shared" si="2"/>
        <v>0.529</v>
      </c>
    </row>
    <row r="12" spans="1:18" ht="13.5">
      <c r="A12" s="1" t="s">
        <v>5</v>
      </c>
      <c r="B12" t="s">
        <v>69</v>
      </c>
      <c r="C12">
        <v>114</v>
      </c>
      <c r="D12" s="2">
        <f t="shared" si="0"/>
        <v>0.20567375886524822</v>
      </c>
      <c r="E12">
        <v>141</v>
      </c>
      <c r="F12">
        <v>29</v>
      </c>
      <c r="G12">
        <v>0</v>
      </c>
      <c r="H12">
        <v>9</v>
      </c>
      <c r="I12" s="2">
        <f t="shared" si="1"/>
        <v>0.2631578947368421</v>
      </c>
      <c r="J12">
        <v>11</v>
      </c>
      <c r="K12">
        <v>26</v>
      </c>
      <c r="L12">
        <v>1</v>
      </c>
      <c r="M12">
        <v>0</v>
      </c>
      <c r="N12">
        <v>1</v>
      </c>
      <c r="O12">
        <v>1</v>
      </c>
      <c r="P12" s="2">
        <v>0.214</v>
      </c>
      <c r="Q12" s="2">
        <v>0.248</v>
      </c>
      <c r="R12" s="2">
        <f t="shared" si="2"/>
        <v>0.511157894736842</v>
      </c>
    </row>
    <row r="13" spans="1:18" ht="13.5">
      <c r="A13" s="1" t="s">
        <v>5</v>
      </c>
      <c r="B13" t="s">
        <v>184</v>
      </c>
      <c r="C13">
        <v>51</v>
      </c>
      <c r="D13" s="2">
        <f t="shared" si="0"/>
        <v>0.2553191489361702</v>
      </c>
      <c r="E13">
        <v>47</v>
      </c>
      <c r="F13">
        <v>12</v>
      </c>
      <c r="G13">
        <v>0</v>
      </c>
      <c r="H13">
        <v>1</v>
      </c>
      <c r="I13" s="2">
        <f t="shared" si="1"/>
        <v>0.2708333333333333</v>
      </c>
      <c r="J13">
        <v>1</v>
      </c>
      <c r="K13">
        <v>7</v>
      </c>
      <c r="L13">
        <v>0</v>
      </c>
      <c r="M13">
        <v>0</v>
      </c>
      <c r="N13">
        <v>0</v>
      </c>
      <c r="O13">
        <v>1</v>
      </c>
      <c r="P13" s="2">
        <v>0.429</v>
      </c>
      <c r="Q13" s="2">
        <v>0.362</v>
      </c>
      <c r="R13" s="2">
        <f t="shared" si="2"/>
        <v>0.6328333333333334</v>
      </c>
    </row>
    <row r="14" spans="1:18" ht="13.5">
      <c r="A14" s="1" t="s">
        <v>5</v>
      </c>
      <c r="B14" t="s">
        <v>68</v>
      </c>
      <c r="C14">
        <v>81</v>
      </c>
      <c r="D14" s="2">
        <f t="shared" si="0"/>
        <v>0.19230769230769232</v>
      </c>
      <c r="E14">
        <v>78</v>
      </c>
      <c r="F14">
        <v>15</v>
      </c>
      <c r="G14">
        <v>1</v>
      </c>
      <c r="H14">
        <v>4</v>
      </c>
      <c r="I14" s="2">
        <f t="shared" si="1"/>
        <v>0.3</v>
      </c>
      <c r="J14">
        <v>12</v>
      </c>
      <c r="K14">
        <v>15</v>
      </c>
      <c r="L14">
        <v>3</v>
      </c>
      <c r="M14">
        <v>0</v>
      </c>
      <c r="N14">
        <v>0</v>
      </c>
      <c r="O14">
        <v>1</v>
      </c>
      <c r="P14" s="2">
        <v>0.278</v>
      </c>
      <c r="Q14" s="2">
        <v>0.231</v>
      </c>
      <c r="R14" s="2">
        <f t="shared" si="2"/>
        <v>0.531</v>
      </c>
    </row>
    <row r="15" spans="1:18" ht="13.5">
      <c r="A15" s="1" t="s">
        <v>5</v>
      </c>
      <c r="B15" t="s">
        <v>8</v>
      </c>
      <c r="C15">
        <v>99</v>
      </c>
      <c r="D15" s="2">
        <f t="shared" si="0"/>
        <v>0.328125</v>
      </c>
      <c r="E15">
        <v>64</v>
      </c>
      <c r="F15">
        <v>21</v>
      </c>
      <c r="G15">
        <v>0</v>
      </c>
      <c r="H15">
        <v>6</v>
      </c>
      <c r="I15" s="2">
        <f t="shared" si="1"/>
        <v>0.36764705882352944</v>
      </c>
      <c r="J15">
        <v>4</v>
      </c>
      <c r="K15">
        <v>6</v>
      </c>
      <c r="L15">
        <v>0</v>
      </c>
      <c r="M15">
        <v>0</v>
      </c>
      <c r="N15">
        <v>3</v>
      </c>
      <c r="O15">
        <v>5</v>
      </c>
      <c r="P15" s="2">
        <v>0.278</v>
      </c>
      <c r="Q15" s="2">
        <v>0.391</v>
      </c>
      <c r="R15" s="2">
        <f t="shared" si="2"/>
        <v>0.7586470588235295</v>
      </c>
    </row>
    <row r="16" spans="1:18" ht="13.5">
      <c r="A16" s="1" t="s">
        <v>5</v>
      </c>
      <c r="B16" t="s">
        <v>53</v>
      </c>
      <c r="C16">
        <v>62</v>
      </c>
      <c r="D16" s="2">
        <f t="shared" si="0"/>
        <v>0.33783783783783783</v>
      </c>
      <c r="E16">
        <v>74</v>
      </c>
      <c r="F16">
        <v>25</v>
      </c>
      <c r="G16">
        <v>0</v>
      </c>
      <c r="H16">
        <v>6</v>
      </c>
      <c r="I16" s="2">
        <f t="shared" si="1"/>
        <v>0.3466666666666667</v>
      </c>
      <c r="J16">
        <v>1</v>
      </c>
      <c r="K16">
        <v>10</v>
      </c>
      <c r="L16">
        <v>0</v>
      </c>
      <c r="M16">
        <v>0</v>
      </c>
      <c r="N16">
        <v>0</v>
      </c>
      <c r="O16">
        <v>0</v>
      </c>
      <c r="P16" s="2">
        <v>0.25</v>
      </c>
      <c r="Q16" s="2">
        <v>0.473</v>
      </c>
      <c r="R16" s="2">
        <f t="shared" si="2"/>
        <v>0.8196666666666667</v>
      </c>
    </row>
    <row r="17" spans="1:18" ht="13.5">
      <c r="A17" s="1" t="s">
        <v>5</v>
      </c>
      <c r="B17" t="s">
        <v>52</v>
      </c>
      <c r="C17">
        <v>37</v>
      </c>
      <c r="D17" s="2">
        <f t="shared" si="0"/>
        <v>0.1111111111111111</v>
      </c>
      <c r="E17">
        <v>27</v>
      </c>
      <c r="F17">
        <v>3</v>
      </c>
      <c r="G17">
        <v>0</v>
      </c>
      <c r="H17">
        <v>0</v>
      </c>
      <c r="I17" s="2">
        <f t="shared" si="1"/>
        <v>0.1111111111111111</v>
      </c>
      <c r="J17">
        <v>0</v>
      </c>
      <c r="K17">
        <v>6</v>
      </c>
      <c r="L17">
        <v>3</v>
      </c>
      <c r="M17">
        <v>0</v>
      </c>
      <c r="N17">
        <v>0</v>
      </c>
      <c r="O17">
        <v>0</v>
      </c>
      <c r="P17" s="2">
        <v>0</v>
      </c>
      <c r="Q17" s="2">
        <v>0.148</v>
      </c>
      <c r="R17" s="2">
        <f t="shared" si="2"/>
        <v>0.25911111111111107</v>
      </c>
    </row>
    <row r="18" spans="1:18" ht="13.5">
      <c r="A18" s="1" t="s">
        <v>181</v>
      </c>
      <c r="B18" t="s">
        <v>3</v>
      </c>
      <c r="C18" s="11" t="s">
        <v>195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13.5">
      <c r="A19" s="1" t="s">
        <v>181</v>
      </c>
      <c r="B19" t="s">
        <v>61</v>
      </c>
      <c r="C19" s="11" t="s">
        <v>195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ht="13.5">
      <c r="A20" s="1" t="s">
        <v>181</v>
      </c>
      <c r="B20" t="s">
        <v>215</v>
      </c>
      <c r="C20" s="11" t="s">
        <v>195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ht="13.5">
      <c r="A21" s="1" t="s">
        <v>181</v>
      </c>
      <c r="B21" t="s">
        <v>2</v>
      </c>
      <c r="C21">
        <v>74</v>
      </c>
      <c r="D21" s="2">
        <f>F21/E21</f>
        <v>0.3063063063063063</v>
      </c>
      <c r="E21">
        <v>111</v>
      </c>
      <c r="F21">
        <v>34</v>
      </c>
      <c r="G21">
        <v>4</v>
      </c>
      <c r="H21">
        <v>15</v>
      </c>
      <c r="I21" s="2">
        <f>(F21+J21)/(E21+J21+M21)</f>
        <v>0.3474576271186441</v>
      </c>
      <c r="J21">
        <v>7</v>
      </c>
      <c r="K21">
        <v>12</v>
      </c>
      <c r="L21">
        <v>1</v>
      </c>
      <c r="M21">
        <v>0</v>
      </c>
      <c r="N21">
        <v>1</v>
      </c>
      <c r="O21">
        <v>2</v>
      </c>
      <c r="P21" s="2">
        <v>0.529</v>
      </c>
      <c r="Q21" s="2">
        <v>0.477</v>
      </c>
      <c r="R21" s="2">
        <f>I21+Q21</f>
        <v>0.8244576271186441</v>
      </c>
    </row>
    <row r="24" spans="1:20" ht="13.5">
      <c r="A24" s="1" t="s">
        <v>21</v>
      </c>
      <c r="C24" t="s">
        <v>19</v>
      </c>
      <c r="D24" t="s">
        <v>34</v>
      </c>
      <c r="E24" t="s">
        <v>22</v>
      </c>
      <c r="F24" t="s">
        <v>23</v>
      </c>
      <c r="G24" t="s">
        <v>24</v>
      </c>
      <c r="H24" t="s">
        <v>25</v>
      </c>
      <c r="I24" t="s">
        <v>26</v>
      </c>
      <c r="J24" t="s">
        <v>27</v>
      </c>
      <c r="K24" t="s">
        <v>28</v>
      </c>
      <c r="L24" t="s">
        <v>29</v>
      </c>
      <c r="M24" t="s">
        <v>36</v>
      </c>
      <c r="N24" t="s">
        <v>35</v>
      </c>
      <c r="O24" t="s">
        <v>37</v>
      </c>
      <c r="P24" t="s">
        <v>38</v>
      </c>
      <c r="Q24" t="s">
        <v>39</v>
      </c>
      <c r="R24" t="s">
        <v>40</v>
      </c>
      <c r="S24" t="s">
        <v>120</v>
      </c>
      <c r="T24" t="s">
        <v>124</v>
      </c>
    </row>
    <row r="25" spans="1:20" ht="13.5">
      <c r="A25" s="1" t="s">
        <v>186</v>
      </c>
      <c r="B25" t="s">
        <v>56</v>
      </c>
      <c r="C25">
        <v>28</v>
      </c>
      <c r="D25" s="3">
        <f aca="true" t="shared" si="3" ref="D25:D36">R25/J25*9</f>
        <v>3.621301775147929</v>
      </c>
      <c r="E25">
        <v>10</v>
      </c>
      <c r="F25">
        <v>11</v>
      </c>
      <c r="G25">
        <v>0</v>
      </c>
      <c r="H25">
        <v>0</v>
      </c>
      <c r="I25" s="2">
        <f>E25/(E25+F25)</f>
        <v>0.47619047619047616</v>
      </c>
      <c r="J25" s="8">
        <v>169</v>
      </c>
      <c r="K25">
        <v>1</v>
      </c>
      <c r="L25">
        <v>158</v>
      </c>
      <c r="M25">
        <v>120</v>
      </c>
      <c r="N25">
        <v>45</v>
      </c>
      <c r="O25">
        <v>5</v>
      </c>
      <c r="P25">
        <v>16</v>
      </c>
      <c r="Q25">
        <v>68</v>
      </c>
      <c r="R25">
        <v>68</v>
      </c>
      <c r="S25" s="3">
        <f aca="true" t="shared" si="4" ref="S25:S37">(L25+N25)/J25</f>
        <v>1.2011834319526626</v>
      </c>
      <c r="T25" s="3">
        <f aca="true" t="shared" si="5" ref="T25:T37">M25/J25*9</f>
        <v>6.390532544378698</v>
      </c>
    </row>
    <row r="26" spans="1:20" ht="13.5">
      <c r="A26" s="1" t="s">
        <v>186</v>
      </c>
      <c r="B26" t="s">
        <v>41</v>
      </c>
      <c r="C26">
        <v>28</v>
      </c>
      <c r="D26" s="3">
        <f t="shared" si="3"/>
        <v>3.7868852459016393</v>
      </c>
      <c r="E26">
        <v>8</v>
      </c>
      <c r="F26">
        <v>12</v>
      </c>
      <c r="G26">
        <v>0</v>
      </c>
      <c r="H26">
        <v>0</v>
      </c>
      <c r="I26" s="2">
        <f aca="true" t="shared" si="6" ref="I26:I36">E26/(E26+F26)</f>
        <v>0.4</v>
      </c>
      <c r="J26" s="8">
        <v>183</v>
      </c>
      <c r="K26">
        <v>4</v>
      </c>
      <c r="L26">
        <v>170</v>
      </c>
      <c r="M26">
        <v>127</v>
      </c>
      <c r="N26">
        <v>59</v>
      </c>
      <c r="O26">
        <v>5</v>
      </c>
      <c r="P26">
        <v>12</v>
      </c>
      <c r="Q26">
        <v>80</v>
      </c>
      <c r="R26">
        <v>77</v>
      </c>
      <c r="S26" s="3">
        <f t="shared" si="4"/>
        <v>1.2513661202185793</v>
      </c>
      <c r="T26" s="3">
        <f t="shared" si="5"/>
        <v>6.245901639344262</v>
      </c>
    </row>
    <row r="27" spans="1:20" ht="13.5">
      <c r="A27" s="1" t="s">
        <v>186</v>
      </c>
      <c r="B27" t="s">
        <v>42</v>
      </c>
      <c r="C27">
        <v>28</v>
      </c>
      <c r="D27" s="3">
        <f t="shared" si="3"/>
        <v>3.0500000000000003</v>
      </c>
      <c r="E27">
        <v>11</v>
      </c>
      <c r="F27">
        <v>7</v>
      </c>
      <c r="G27">
        <v>0</v>
      </c>
      <c r="H27">
        <v>0</v>
      </c>
      <c r="I27" s="2">
        <f t="shared" si="6"/>
        <v>0.6111111111111112</v>
      </c>
      <c r="J27" s="8">
        <v>180</v>
      </c>
      <c r="K27">
        <v>4</v>
      </c>
      <c r="L27">
        <v>167</v>
      </c>
      <c r="M27">
        <v>74</v>
      </c>
      <c r="N27">
        <v>32</v>
      </c>
      <c r="O27">
        <v>3</v>
      </c>
      <c r="P27">
        <v>10</v>
      </c>
      <c r="Q27">
        <v>64</v>
      </c>
      <c r="R27">
        <v>61</v>
      </c>
      <c r="S27" s="3">
        <f t="shared" si="4"/>
        <v>1.1055555555555556</v>
      </c>
      <c r="T27" s="3">
        <f t="shared" si="5"/>
        <v>3.6999999999999997</v>
      </c>
    </row>
    <row r="28" spans="1:20" ht="13.5">
      <c r="A28" s="1" t="s">
        <v>186</v>
      </c>
      <c r="B28" t="s">
        <v>44</v>
      </c>
      <c r="C28">
        <v>14</v>
      </c>
      <c r="D28" s="3">
        <f t="shared" si="3"/>
        <v>4.408163265306122</v>
      </c>
      <c r="E28">
        <v>5</v>
      </c>
      <c r="F28">
        <v>7</v>
      </c>
      <c r="G28">
        <v>0</v>
      </c>
      <c r="H28">
        <v>0</v>
      </c>
      <c r="I28" s="2">
        <f t="shared" si="6"/>
        <v>0.4166666666666667</v>
      </c>
      <c r="J28" s="8">
        <v>81.66666666666667</v>
      </c>
      <c r="K28">
        <v>0</v>
      </c>
      <c r="L28">
        <v>80</v>
      </c>
      <c r="M28">
        <v>24</v>
      </c>
      <c r="N28">
        <v>18</v>
      </c>
      <c r="O28">
        <v>2</v>
      </c>
      <c r="P28">
        <v>7</v>
      </c>
      <c r="Q28">
        <v>43</v>
      </c>
      <c r="R28">
        <v>40</v>
      </c>
      <c r="S28" s="3">
        <f t="shared" si="4"/>
        <v>1.2</v>
      </c>
      <c r="T28" s="3">
        <f t="shared" si="5"/>
        <v>2.644897959183673</v>
      </c>
    </row>
    <row r="29" spans="1:20" ht="13.5">
      <c r="A29" s="1" t="s">
        <v>186</v>
      </c>
      <c r="B29" t="s">
        <v>55</v>
      </c>
      <c r="C29">
        <v>27</v>
      </c>
      <c r="D29" s="3">
        <f t="shared" si="3"/>
        <v>3.873180873180873</v>
      </c>
      <c r="E29">
        <v>13</v>
      </c>
      <c r="F29">
        <v>8</v>
      </c>
      <c r="G29">
        <v>0</v>
      </c>
      <c r="H29">
        <v>0</v>
      </c>
      <c r="I29" s="2">
        <f t="shared" si="6"/>
        <v>0.6190476190476191</v>
      </c>
      <c r="J29" s="8">
        <v>160.33333333333334</v>
      </c>
      <c r="K29">
        <v>2</v>
      </c>
      <c r="L29">
        <v>151</v>
      </c>
      <c r="M29">
        <v>104</v>
      </c>
      <c r="N29">
        <v>45</v>
      </c>
      <c r="O29">
        <v>8</v>
      </c>
      <c r="P29">
        <v>14</v>
      </c>
      <c r="Q29">
        <v>72</v>
      </c>
      <c r="R29">
        <v>69</v>
      </c>
      <c r="S29" s="3">
        <f t="shared" si="4"/>
        <v>1.2224532224532223</v>
      </c>
      <c r="T29" s="3">
        <f t="shared" si="5"/>
        <v>5.837837837837837</v>
      </c>
    </row>
    <row r="30" spans="1:20" ht="13.5">
      <c r="A30" s="1" t="s">
        <v>196</v>
      </c>
      <c r="B30" t="s">
        <v>151</v>
      </c>
      <c r="C30">
        <v>17</v>
      </c>
      <c r="D30" s="3">
        <f t="shared" si="3"/>
        <v>4.584905660377358</v>
      </c>
      <c r="E30">
        <v>3</v>
      </c>
      <c r="F30">
        <v>3</v>
      </c>
      <c r="G30">
        <v>0</v>
      </c>
      <c r="H30">
        <v>0</v>
      </c>
      <c r="I30" s="2">
        <f t="shared" si="6"/>
        <v>0.5</v>
      </c>
      <c r="J30" s="8">
        <v>88.33333333333333</v>
      </c>
      <c r="K30">
        <v>0</v>
      </c>
      <c r="L30">
        <v>102</v>
      </c>
      <c r="M30">
        <v>27</v>
      </c>
      <c r="N30">
        <v>24</v>
      </c>
      <c r="O30">
        <v>1</v>
      </c>
      <c r="P30">
        <v>9</v>
      </c>
      <c r="Q30">
        <v>47</v>
      </c>
      <c r="R30">
        <v>45</v>
      </c>
      <c r="S30" s="3">
        <f t="shared" si="4"/>
        <v>1.4264150943396228</v>
      </c>
      <c r="T30" s="3">
        <f t="shared" si="5"/>
        <v>2.7509433962264156</v>
      </c>
    </row>
    <row r="31" spans="1:20" ht="13.5">
      <c r="A31" s="1" t="s">
        <v>187</v>
      </c>
      <c r="B31" t="s">
        <v>45</v>
      </c>
      <c r="C31">
        <v>32</v>
      </c>
      <c r="D31" s="3">
        <f t="shared" si="3"/>
        <v>3.442953020134228</v>
      </c>
      <c r="E31">
        <v>5</v>
      </c>
      <c r="F31">
        <v>2</v>
      </c>
      <c r="G31">
        <v>0</v>
      </c>
      <c r="H31">
        <v>2</v>
      </c>
      <c r="I31" s="2">
        <f t="shared" si="6"/>
        <v>0.7142857142857143</v>
      </c>
      <c r="J31" s="8">
        <v>49.666666666666664</v>
      </c>
      <c r="K31">
        <v>0</v>
      </c>
      <c r="L31">
        <v>54</v>
      </c>
      <c r="M31">
        <v>16</v>
      </c>
      <c r="N31">
        <v>5</v>
      </c>
      <c r="O31">
        <v>0</v>
      </c>
      <c r="P31">
        <v>7</v>
      </c>
      <c r="Q31">
        <v>20</v>
      </c>
      <c r="R31">
        <v>19</v>
      </c>
      <c r="S31" s="3">
        <f t="shared" si="4"/>
        <v>1.1879194630872483</v>
      </c>
      <c r="T31" s="3">
        <f t="shared" si="5"/>
        <v>2.899328859060403</v>
      </c>
    </row>
    <row r="32" spans="1:20" ht="13.5">
      <c r="A32" s="1" t="s">
        <v>187</v>
      </c>
      <c r="B32" t="s">
        <v>126</v>
      </c>
      <c r="C32">
        <v>36</v>
      </c>
      <c r="D32" s="3">
        <f t="shared" si="3"/>
        <v>1.8092783505154637</v>
      </c>
      <c r="E32">
        <v>6</v>
      </c>
      <c r="F32">
        <v>0</v>
      </c>
      <c r="G32">
        <v>0</v>
      </c>
      <c r="H32">
        <v>1</v>
      </c>
      <c r="I32" s="2">
        <f t="shared" si="6"/>
        <v>1</v>
      </c>
      <c r="J32" s="8">
        <v>64.66666666666667</v>
      </c>
      <c r="K32">
        <v>0</v>
      </c>
      <c r="L32">
        <v>43</v>
      </c>
      <c r="M32">
        <v>40</v>
      </c>
      <c r="N32">
        <v>13</v>
      </c>
      <c r="O32">
        <v>1</v>
      </c>
      <c r="P32">
        <v>2</v>
      </c>
      <c r="Q32">
        <v>16</v>
      </c>
      <c r="R32">
        <v>13</v>
      </c>
      <c r="S32" s="3">
        <f t="shared" si="4"/>
        <v>0.8659793814432989</v>
      </c>
      <c r="T32" s="3">
        <f t="shared" si="5"/>
        <v>5.567010309278349</v>
      </c>
    </row>
    <row r="33" spans="1:20" ht="13.5">
      <c r="A33" s="1" t="s">
        <v>187</v>
      </c>
      <c r="B33" t="s">
        <v>218</v>
      </c>
      <c r="C33">
        <v>33</v>
      </c>
      <c r="D33" s="3">
        <f t="shared" si="3"/>
        <v>6.127659574468085</v>
      </c>
      <c r="E33">
        <v>4</v>
      </c>
      <c r="F33">
        <v>6</v>
      </c>
      <c r="G33">
        <v>0</v>
      </c>
      <c r="H33">
        <v>1</v>
      </c>
      <c r="I33" s="2">
        <f t="shared" si="6"/>
        <v>0.4</v>
      </c>
      <c r="J33" s="8">
        <v>47</v>
      </c>
      <c r="K33">
        <v>0</v>
      </c>
      <c r="L33">
        <v>57</v>
      </c>
      <c r="M33">
        <v>22</v>
      </c>
      <c r="N33">
        <v>23</v>
      </c>
      <c r="O33">
        <v>2</v>
      </c>
      <c r="P33">
        <v>3</v>
      </c>
      <c r="Q33">
        <v>32</v>
      </c>
      <c r="R33">
        <v>32</v>
      </c>
      <c r="S33" s="3">
        <f t="shared" si="4"/>
        <v>1.702127659574468</v>
      </c>
      <c r="T33" s="3">
        <f t="shared" si="5"/>
        <v>4.212765957446809</v>
      </c>
    </row>
    <row r="34" spans="1:20" ht="13.5">
      <c r="A34" s="1" t="s">
        <v>213</v>
      </c>
      <c r="B34" t="s">
        <v>83</v>
      </c>
      <c r="C34">
        <v>42</v>
      </c>
      <c r="D34" s="3">
        <f t="shared" si="3"/>
        <v>4.2408376963350785</v>
      </c>
      <c r="E34">
        <v>1</v>
      </c>
      <c r="F34">
        <v>1</v>
      </c>
      <c r="G34">
        <v>0</v>
      </c>
      <c r="H34">
        <v>4</v>
      </c>
      <c r="I34" s="2">
        <f t="shared" si="6"/>
        <v>0.5</v>
      </c>
      <c r="J34" s="8">
        <v>63.666666666666664</v>
      </c>
      <c r="K34">
        <v>0</v>
      </c>
      <c r="L34">
        <v>79</v>
      </c>
      <c r="M34">
        <v>19</v>
      </c>
      <c r="N34">
        <v>16</v>
      </c>
      <c r="O34">
        <v>0</v>
      </c>
      <c r="P34">
        <v>6</v>
      </c>
      <c r="Q34">
        <v>33</v>
      </c>
      <c r="R34">
        <v>30</v>
      </c>
      <c r="S34" s="3">
        <f t="shared" si="4"/>
        <v>1.4921465968586387</v>
      </c>
      <c r="T34" s="3">
        <f t="shared" si="5"/>
        <v>2.68586387434555</v>
      </c>
    </row>
    <row r="35" spans="1:20" ht="13.5">
      <c r="A35" s="1" t="s">
        <v>189</v>
      </c>
      <c r="B35" t="s">
        <v>134</v>
      </c>
      <c r="C35">
        <v>44</v>
      </c>
      <c r="D35" s="3">
        <f t="shared" si="3"/>
        <v>4.475138121546961</v>
      </c>
      <c r="E35">
        <v>7</v>
      </c>
      <c r="F35">
        <v>2</v>
      </c>
      <c r="G35">
        <v>1</v>
      </c>
      <c r="H35">
        <v>5</v>
      </c>
      <c r="I35" s="2">
        <f t="shared" si="6"/>
        <v>0.7777777777777778</v>
      </c>
      <c r="J35" s="8">
        <v>60.333333333333336</v>
      </c>
      <c r="K35">
        <v>0</v>
      </c>
      <c r="L35">
        <v>62</v>
      </c>
      <c r="M35">
        <v>21</v>
      </c>
      <c r="N35">
        <v>15</v>
      </c>
      <c r="O35">
        <v>2</v>
      </c>
      <c r="P35">
        <v>4</v>
      </c>
      <c r="Q35">
        <v>32</v>
      </c>
      <c r="R35">
        <v>30</v>
      </c>
      <c r="S35" s="3">
        <f t="shared" si="4"/>
        <v>1.276243093922652</v>
      </c>
      <c r="T35" s="3">
        <f t="shared" si="5"/>
        <v>3.132596685082873</v>
      </c>
    </row>
    <row r="36" spans="1:20" ht="13.5">
      <c r="A36" s="1" t="s">
        <v>190</v>
      </c>
      <c r="B36" t="s">
        <v>58</v>
      </c>
      <c r="C36">
        <v>46</v>
      </c>
      <c r="D36" s="3">
        <f t="shared" si="3"/>
        <v>2.3299492385786804</v>
      </c>
      <c r="E36">
        <v>0</v>
      </c>
      <c r="F36">
        <v>3</v>
      </c>
      <c r="G36">
        <v>40</v>
      </c>
      <c r="H36">
        <v>1</v>
      </c>
      <c r="I36" s="2">
        <f t="shared" si="6"/>
        <v>0</v>
      </c>
      <c r="J36" s="8">
        <v>65.66666666666667</v>
      </c>
      <c r="K36">
        <v>0</v>
      </c>
      <c r="L36">
        <v>48</v>
      </c>
      <c r="M36">
        <v>43</v>
      </c>
      <c r="N36">
        <v>9</v>
      </c>
      <c r="O36">
        <v>1</v>
      </c>
      <c r="P36">
        <v>3</v>
      </c>
      <c r="Q36">
        <v>18</v>
      </c>
      <c r="R36">
        <v>17</v>
      </c>
      <c r="S36" s="3">
        <f t="shared" si="4"/>
        <v>0.8680203045685279</v>
      </c>
      <c r="T36" s="3">
        <f t="shared" si="5"/>
        <v>5.893401015228426</v>
      </c>
    </row>
    <row r="37" spans="1:20" ht="13.5">
      <c r="A37" s="1" t="s">
        <v>181</v>
      </c>
      <c r="B37" t="s">
        <v>43</v>
      </c>
      <c r="C37">
        <v>12</v>
      </c>
      <c r="D37" s="3">
        <f>R37/J37*9</f>
        <v>3.9545454545454546</v>
      </c>
      <c r="E37">
        <v>5</v>
      </c>
      <c r="F37">
        <v>3</v>
      </c>
      <c r="G37">
        <v>0</v>
      </c>
      <c r="H37">
        <v>0</v>
      </c>
      <c r="I37" s="2">
        <f>E37/(E37+F37)</f>
        <v>0.625</v>
      </c>
      <c r="J37" s="8">
        <v>66</v>
      </c>
      <c r="K37">
        <v>1</v>
      </c>
      <c r="L37">
        <v>72</v>
      </c>
      <c r="M37">
        <v>54</v>
      </c>
      <c r="N37">
        <v>22</v>
      </c>
      <c r="O37">
        <v>2</v>
      </c>
      <c r="P37">
        <v>3</v>
      </c>
      <c r="Q37">
        <v>30</v>
      </c>
      <c r="R37">
        <v>29</v>
      </c>
      <c r="S37" s="3">
        <f t="shared" si="4"/>
        <v>1.4242424242424243</v>
      </c>
      <c r="T37" s="3">
        <f t="shared" si="5"/>
        <v>7.363636363636364</v>
      </c>
    </row>
    <row r="38" spans="1:20" ht="13.5">
      <c r="A38" s="1" t="s">
        <v>181</v>
      </c>
      <c r="B38" t="s">
        <v>57</v>
      </c>
      <c r="C38">
        <v>1</v>
      </c>
      <c r="D38" s="3">
        <f>R38/J38*9</f>
        <v>0</v>
      </c>
      <c r="E38">
        <v>0</v>
      </c>
      <c r="F38">
        <v>0</v>
      </c>
      <c r="G38">
        <v>0</v>
      </c>
      <c r="H38">
        <v>0</v>
      </c>
      <c r="I38" s="2">
        <v>0</v>
      </c>
      <c r="J38" s="8">
        <v>2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 s="3">
        <f>(L38+N38)/J38</f>
        <v>0</v>
      </c>
      <c r="T38" s="3">
        <f>M38/J38*9</f>
        <v>0</v>
      </c>
    </row>
    <row r="39" spans="1:20" ht="13.5">
      <c r="A39" s="1" t="s">
        <v>181</v>
      </c>
      <c r="B39" t="s">
        <v>113</v>
      </c>
      <c r="C39" s="11" t="s">
        <v>194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1:20" ht="13.5">
      <c r="A40" s="1" t="s">
        <v>181</v>
      </c>
      <c r="B40" t="s">
        <v>191</v>
      </c>
      <c r="C40" s="11" t="s">
        <v>194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</sheetData>
  <mergeCells count="5">
    <mergeCell ref="C40:T40"/>
    <mergeCell ref="C18:R18"/>
    <mergeCell ref="C19:R19"/>
    <mergeCell ref="C20:R20"/>
    <mergeCell ref="C39:T39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40"/>
  <sheetViews>
    <sheetView workbookViewId="0" topLeftCell="A1">
      <selection activeCell="C37" sqref="C37:T37"/>
    </sheetView>
  </sheetViews>
  <sheetFormatPr defaultColWidth="9.00390625" defaultRowHeight="13.5"/>
  <cols>
    <col min="1" max="1" width="5.25390625" style="0" bestFit="1" customWidth="1"/>
    <col min="2" max="2" width="21.00390625" style="0" bestFit="1" customWidth="1"/>
    <col min="3" max="9" width="5.25390625" style="0" bestFit="1" customWidth="1"/>
    <col min="10" max="10" width="8.125" style="0" bestFit="1" customWidth="1"/>
    <col min="11" max="18" width="5.25390625" style="0" bestFit="1" customWidth="1"/>
    <col min="19" max="19" width="5.75390625" style="0" bestFit="1" customWidth="1"/>
    <col min="20" max="20" width="7.125" style="0" bestFit="1" customWidth="1"/>
  </cols>
  <sheetData>
    <row r="1" spans="1:18" ht="13.5">
      <c r="A1" t="s">
        <v>0</v>
      </c>
      <c r="C1" t="s">
        <v>19</v>
      </c>
      <c r="D1" t="s">
        <v>9</v>
      </c>
      <c r="E1" t="s">
        <v>10</v>
      </c>
      <c r="F1" t="s">
        <v>11</v>
      </c>
      <c r="G1" t="s">
        <v>33</v>
      </c>
      <c r="H1" t="s">
        <v>12</v>
      </c>
      <c r="I1" t="s">
        <v>13</v>
      </c>
      <c r="J1" t="s">
        <v>30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31</v>
      </c>
      <c r="Q1" t="s">
        <v>32</v>
      </c>
      <c r="R1" t="s">
        <v>20</v>
      </c>
    </row>
    <row r="2" spans="1:18" ht="13.5">
      <c r="A2">
        <v>1</v>
      </c>
      <c r="B2" t="s">
        <v>47</v>
      </c>
      <c r="C2">
        <v>144</v>
      </c>
      <c r="D2" s="2">
        <f>F2/E2</f>
        <v>0.22381930184804927</v>
      </c>
      <c r="E2">
        <v>487</v>
      </c>
      <c r="F2">
        <v>109</v>
      </c>
      <c r="G2">
        <v>3</v>
      </c>
      <c r="H2">
        <v>30</v>
      </c>
      <c r="I2" s="2">
        <f>(F2+J2)/(E2+J2+M2)</f>
        <v>0.2840909090909091</v>
      </c>
      <c r="J2">
        <v>41</v>
      </c>
      <c r="K2">
        <v>36</v>
      </c>
      <c r="L2">
        <v>0</v>
      </c>
      <c r="M2">
        <v>0</v>
      </c>
      <c r="N2">
        <v>26</v>
      </c>
      <c r="O2">
        <v>2</v>
      </c>
      <c r="P2" s="2">
        <v>0.263</v>
      </c>
      <c r="Q2" s="2">
        <v>0.335</v>
      </c>
      <c r="R2" s="2">
        <f>I2+Q2</f>
        <v>0.6190909090909091</v>
      </c>
    </row>
    <row r="3" spans="1:18" ht="13.5">
      <c r="A3">
        <v>2</v>
      </c>
      <c r="B3" t="s">
        <v>74</v>
      </c>
      <c r="C3">
        <v>144</v>
      </c>
      <c r="D3" s="2">
        <f aca="true" t="shared" si="0" ref="D3:D17">F3/E3</f>
        <v>0.24416135881104034</v>
      </c>
      <c r="E3">
        <v>471</v>
      </c>
      <c r="F3">
        <v>115</v>
      </c>
      <c r="G3">
        <v>8</v>
      </c>
      <c r="H3">
        <v>36</v>
      </c>
      <c r="I3" s="2">
        <f aca="true" t="shared" si="1" ref="I3:I17">(F3+J3)/(E3+J3+M3)</f>
        <v>0.27439024390243905</v>
      </c>
      <c r="J3">
        <v>20</v>
      </c>
      <c r="K3">
        <v>44</v>
      </c>
      <c r="L3">
        <v>7</v>
      </c>
      <c r="M3">
        <v>1</v>
      </c>
      <c r="N3">
        <v>14</v>
      </c>
      <c r="O3">
        <v>10</v>
      </c>
      <c r="P3" s="2">
        <v>0.264</v>
      </c>
      <c r="Q3" s="2">
        <v>0.369</v>
      </c>
      <c r="R3" s="2">
        <f aca="true" t="shared" si="2" ref="R3:R17">I3+Q3</f>
        <v>0.643390243902439</v>
      </c>
    </row>
    <row r="4" spans="1:18" ht="13.5">
      <c r="A4">
        <v>3</v>
      </c>
      <c r="B4" t="s">
        <v>4</v>
      </c>
      <c r="C4">
        <v>142</v>
      </c>
      <c r="D4" s="2">
        <f t="shared" si="0"/>
        <v>0.2697594501718213</v>
      </c>
      <c r="E4">
        <v>582</v>
      </c>
      <c r="F4">
        <v>157</v>
      </c>
      <c r="G4">
        <v>10</v>
      </c>
      <c r="H4">
        <v>67</v>
      </c>
      <c r="I4" s="2">
        <f t="shared" si="1"/>
        <v>0.31781701444622795</v>
      </c>
      <c r="J4">
        <v>41</v>
      </c>
      <c r="K4">
        <v>52</v>
      </c>
      <c r="L4">
        <v>0</v>
      </c>
      <c r="M4">
        <v>0</v>
      </c>
      <c r="N4">
        <v>4</v>
      </c>
      <c r="O4">
        <v>12</v>
      </c>
      <c r="P4" s="2">
        <v>0.288</v>
      </c>
      <c r="Q4" s="2">
        <v>0.407</v>
      </c>
      <c r="R4" s="2">
        <f t="shared" si="2"/>
        <v>0.7248170144462279</v>
      </c>
    </row>
    <row r="5" spans="1:18" ht="13.5">
      <c r="A5">
        <v>4</v>
      </c>
      <c r="B5" t="s">
        <v>219</v>
      </c>
      <c r="C5">
        <v>142</v>
      </c>
      <c r="D5" s="2">
        <f t="shared" si="0"/>
        <v>0.2967032967032967</v>
      </c>
      <c r="E5">
        <v>546</v>
      </c>
      <c r="F5">
        <v>162</v>
      </c>
      <c r="G5">
        <v>32</v>
      </c>
      <c r="H5">
        <v>114</v>
      </c>
      <c r="I5" s="2">
        <f t="shared" si="1"/>
        <v>0.36212624584717606</v>
      </c>
      <c r="J5">
        <v>56</v>
      </c>
      <c r="K5">
        <v>44</v>
      </c>
      <c r="L5">
        <v>0</v>
      </c>
      <c r="M5">
        <v>0</v>
      </c>
      <c r="N5">
        <v>0</v>
      </c>
      <c r="O5">
        <v>2</v>
      </c>
      <c r="P5" s="2">
        <v>0.326</v>
      </c>
      <c r="Q5" s="2">
        <v>0.579</v>
      </c>
      <c r="R5" s="2">
        <f t="shared" si="2"/>
        <v>0.9411262458471761</v>
      </c>
    </row>
    <row r="6" spans="1:18" ht="13.5">
      <c r="A6">
        <v>5</v>
      </c>
      <c r="B6" t="s">
        <v>84</v>
      </c>
      <c r="C6">
        <v>142</v>
      </c>
      <c r="D6" s="2">
        <f t="shared" si="0"/>
        <v>0.2615658362989324</v>
      </c>
      <c r="E6">
        <v>562</v>
      </c>
      <c r="F6">
        <v>147</v>
      </c>
      <c r="G6">
        <v>43</v>
      </c>
      <c r="H6">
        <v>128</v>
      </c>
      <c r="I6" s="2">
        <f t="shared" si="1"/>
        <v>0.2934232715008432</v>
      </c>
      <c r="J6">
        <v>27</v>
      </c>
      <c r="K6">
        <v>92</v>
      </c>
      <c r="L6">
        <v>0</v>
      </c>
      <c r="M6">
        <v>4</v>
      </c>
      <c r="N6">
        <v>8</v>
      </c>
      <c r="O6">
        <v>1</v>
      </c>
      <c r="P6" s="2">
        <v>0.296</v>
      </c>
      <c r="Q6" s="2">
        <v>0.539</v>
      </c>
      <c r="R6" s="2">
        <f t="shared" si="2"/>
        <v>0.8324232715008433</v>
      </c>
    </row>
    <row r="7" spans="1:18" ht="13.5">
      <c r="A7">
        <v>6</v>
      </c>
      <c r="B7" t="s">
        <v>2</v>
      </c>
      <c r="C7">
        <v>142</v>
      </c>
      <c r="D7" s="2">
        <f t="shared" si="0"/>
        <v>0.22332506203473945</v>
      </c>
      <c r="E7">
        <v>403</v>
      </c>
      <c r="F7">
        <v>90</v>
      </c>
      <c r="G7">
        <v>6</v>
      </c>
      <c r="H7">
        <v>35</v>
      </c>
      <c r="I7" s="2">
        <f t="shared" si="1"/>
        <v>0.2617924528301887</v>
      </c>
      <c r="J7">
        <v>21</v>
      </c>
      <c r="K7">
        <v>46</v>
      </c>
      <c r="L7">
        <v>6</v>
      </c>
      <c r="M7">
        <v>0</v>
      </c>
      <c r="N7">
        <v>5</v>
      </c>
      <c r="O7">
        <v>3</v>
      </c>
      <c r="P7" s="2">
        <v>0.238</v>
      </c>
      <c r="Q7" s="2">
        <v>0.313</v>
      </c>
      <c r="R7" s="2">
        <f t="shared" si="2"/>
        <v>0.5747924528301886</v>
      </c>
    </row>
    <row r="8" spans="1:18" ht="13.5">
      <c r="A8">
        <v>7</v>
      </c>
      <c r="B8" t="s">
        <v>3</v>
      </c>
      <c r="C8">
        <v>144</v>
      </c>
      <c r="D8" s="2">
        <f t="shared" si="0"/>
        <v>0.23119266055045873</v>
      </c>
      <c r="E8">
        <v>545</v>
      </c>
      <c r="F8">
        <v>126</v>
      </c>
      <c r="G8">
        <v>14</v>
      </c>
      <c r="H8">
        <v>63</v>
      </c>
      <c r="I8" s="2">
        <f t="shared" si="1"/>
        <v>0.2670157068062827</v>
      </c>
      <c r="J8">
        <v>27</v>
      </c>
      <c r="K8">
        <v>98</v>
      </c>
      <c r="L8">
        <v>0</v>
      </c>
      <c r="M8">
        <v>1</v>
      </c>
      <c r="N8">
        <v>0</v>
      </c>
      <c r="O8">
        <v>9</v>
      </c>
      <c r="P8" s="2">
        <v>0.286</v>
      </c>
      <c r="Q8" s="2">
        <v>0.349</v>
      </c>
      <c r="R8" s="2">
        <f t="shared" si="2"/>
        <v>0.6160157068062827</v>
      </c>
    </row>
    <row r="9" spans="1:18" ht="13.5">
      <c r="A9">
        <v>8</v>
      </c>
      <c r="B9" t="s">
        <v>208</v>
      </c>
      <c r="C9">
        <v>139</v>
      </c>
      <c r="D9" s="2">
        <f t="shared" si="0"/>
        <v>0.2469879518072289</v>
      </c>
      <c r="E9">
        <v>332</v>
      </c>
      <c r="F9">
        <v>82</v>
      </c>
      <c r="G9">
        <v>0</v>
      </c>
      <c r="H9">
        <v>25</v>
      </c>
      <c r="I9" s="2">
        <f t="shared" si="1"/>
        <v>0.2753623188405797</v>
      </c>
      <c r="J9">
        <v>13</v>
      </c>
      <c r="K9">
        <v>30</v>
      </c>
      <c r="L9">
        <v>10</v>
      </c>
      <c r="M9">
        <v>0</v>
      </c>
      <c r="N9">
        <v>18</v>
      </c>
      <c r="O9">
        <v>8</v>
      </c>
      <c r="P9" s="2">
        <v>0.364</v>
      </c>
      <c r="Q9" s="2">
        <v>0.316</v>
      </c>
      <c r="R9" s="2">
        <f t="shared" si="2"/>
        <v>0.5913623188405797</v>
      </c>
    </row>
    <row r="10" spans="1:18" ht="13.5">
      <c r="A10" s="1">
        <v>9</v>
      </c>
      <c r="B10" t="s">
        <v>66</v>
      </c>
      <c r="C10">
        <v>144</v>
      </c>
      <c r="D10" s="2">
        <f t="shared" si="0"/>
        <v>0.19596541786743515</v>
      </c>
      <c r="E10">
        <v>347</v>
      </c>
      <c r="F10">
        <v>68</v>
      </c>
      <c r="G10">
        <v>0</v>
      </c>
      <c r="H10">
        <v>24</v>
      </c>
      <c r="I10" s="2">
        <f t="shared" si="1"/>
        <v>0.23770491803278687</v>
      </c>
      <c r="J10">
        <v>19</v>
      </c>
      <c r="K10">
        <v>52</v>
      </c>
      <c r="L10">
        <v>6</v>
      </c>
      <c r="M10">
        <v>0</v>
      </c>
      <c r="N10">
        <v>1</v>
      </c>
      <c r="O10">
        <v>5</v>
      </c>
      <c r="P10" s="2">
        <v>0.19</v>
      </c>
      <c r="Q10" s="2">
        <v>0.242</v>
      </c>
      <c r="R10" s="2">
        <f t="shared" si="2"/>
        <v>0.47970491803278686</v>
      </c>
    </row>
    <row r="11" spans="1:18" ht="13.5">
      <c r="A11" s="1" t="s">
        <v>5</v>
      </c>
      <c r="B11" t="s">
        <v>204</v>
      </c>
      <c r="C11">
        <v>110</v>
      </c>
      <c r="D11" s="2">
        <f t="shared" si="0"/>
        <v>0.12413793103448276</v>
      </c>
      <c r="E11">
        <v>145</v>
      </c>
      <c r="F11">
        <v>18</v>
      </c>
      <c r="G11">
        <v>3</v>
      </c>
      <c r="H11">
        <v>9</v>
      </c>
      <c r="I11" s="2">
        <f t="shared" si="1"/>
        <v>0.1476510067114094</v>
      </c>
      <c r="J11">
        <v>4</v>
      </c>
      <c r="K11">
        <v>25</v>
      </c>
      <c r="L11">
        <v>0</v>
      </c>
      <c r="M11">
        <v>0</v>
      </c>
      <c r="N11">
        <v>0</v>
      </c>
      <c r="O11">
        <v>0</v>
      </c>
      <c r="P11" s="2">
        <v>0.161</v>
      </c>
      <c r="Q11" s="2">
        <v>0.2</v>
      </c>
      <c r="R11" s="2">
        <f t="shared" si="2"/>
        <v>0.3476510067114094</v>
      </c>
    </row>
    <row r="12" spans="1:18" ht="13.5">
      <c r="A12" s="1" t="s">
        <v>5</v>
      </c>
      <c r="B12" t="s">
        <v>61</v>
      </c>
      <c r="C12">
        <v>122</v>
      </c>
      <c r="D12" s="2">
        <f t="shared" si="0"/>
        <v>0.19298245614035087</v>
      </c>
      <c r="E12">
        <v>114</v>
      </c>
      <c r="F12">
        <v>22</v>
      </c>
      <c r="G12">
        <v>0</v>
      </c>
      <c r="H12">
        <v>7</v>
      </c>
      <c r="I12" s="2">
        <f t="shared" si="1"/>
        <v>0.2698412698412698</v>
      </c>
      <c r="J12">
        <v>12</v>
      </c>
      <c r="K12">
        <v>11</v>
      </c>
      <c r="L12">
        <v>0</v>
      </c>
      <c r="M12">
        <v>0</v>
      </c>
      <c r="N12">
        <v>1</v>
      </c>
      <c r="O12">
        <v>0</v>
      </c>
      <c r="P12" s="2">
        <v>0.286</v>
      </c>
      <c r="Q12" s="2">
        <v>0.281</v>
      </c>
      <c r="R12" s="2">
        <f t="shared" si="2"/>
        <v>0.5508412698412699</v>
      </c>
    </row>
    <row r="13" spans="1:18" ht="13.5">
      <c r="A13" s="1" t="s">
        <v>5</v>
      </c>
      <c r="B13" t="s">
        <v>210</v>
      </c>
      <c r="C13">
        <v>73</v>
      </c>
      <c r="D13" s="2">
        <f t="shared" si="0"/>
        <v>0.26582278481012656</v>
      </c>
      <c r="E13">
        <v>79</v>
      </c>
      <c r="F13">
        <v>21</v>
      </c>
      <c r="G13">
        <v>2</v>
      </c>
      <c r="H13">
        <v>10</v>
      </c>
      <c r="I13" s="2">
        <f t="shared" si="1"/>
        <v>0.30952380952380953</v>
      </c>
      <c r="J13">
        <v>5</v>
      </c>
      <c r="K13">
        <v>6</v>
      </c>
      <c r="L13">
        <v>2</v>
      </c>
      <c r="M13">
        <v>0</v>
      </c>
      <c r="N13">
        <v>6</v>
      </c>
      <c r="O13">
        <v>1</v>
      </c>
      <c r="P13" s="2">
        <v>0.316</v>
      </c>
      <c r="Q13" s="2">
        <v>0.443</v>
      </c>
      <c r="R13" s="2">
        <f t="shared" si="2"/>
        <v>0.7525238095238096</v>
      </c>
    </row>
    <row r="14" spans="1:18" ht="13.5">
      <c r="A14" s="1" t="s">
        <v>5</v>
      </c>
      <c r="B14" t="s">
        <v>215</v>
      </c>
      <c r="C14">
        <v>56</v>
      </c>
      <c r="D14" s="2">
        <f t="shared" si="0"/>
        <v>0.31313131313131315</v>
      </c>
      <c r="E14">
        <v>99</v>
      </c>
      <c r="F14">
        <v>31</v>
      </c>
      <c r="G14">
        <v>0</v>
      </c>
      <c r="H14">
        <v>8</v>
      </c>
      <c r="I14" s="2">
        <f t="shared" si="1"/>
        <v>0.32</v>
      </c>
      <c r="J14">
        <v>1</v>
      </c>
      <c r="K14">
        <v>16</v>
      </c>
      <c r="L14">
        <v>2</v>
      </c>
      <c r="M14">
        <v>0</v>
      </c>
      <c r="N14">
        <v>0</v>
      </c>
      <c r="O14">
        <v>3</v>
      </c>
      <c r="P14" s="2">
        <v>0.4</v>
      </c>
      <c r="Q14" s="2">
        <v>0.444</v>
      </c>
      <c r="R14" s="2">
        <f t="shared" si="2"/>
        <v>0.764</v>
      </c>
    </row>
    <row r="15" spans="1:18" ht="13.5">
      <c r="A15" s="1" t="s">
        <v>5</v>
      </c>
      <c r="B15" t="s">
        <v>54</v>
      </c>
      <c r="C15">
        <v>90</v>
      </c>
      <c r="D15" s="2">
        <f>F15/E15</f>
        <v>0.3111111111111111</v>
      </c>
      <c r="E15">
        <v>90</v>
      </c>
      <c r="F15">
        <v>28</v>
      </c>
      <c r="G15">
        <v>1</v>
      </c>
      <c r="H15">
        <v>11</v>
      </c>
      <c r="I15" s="2">
        <f>(F15+J15)/(E15+J15+M15)</f>
        <v>0.32608695652173914</v>
      </c>
      <c r="J15">
        <v>2</v>
      </c>
      <c r="K15">
        <v>14</v>
      </c>
      <c r="L15">
        <v>4</v>
      </c>
      <c r="M15">
        <v>0</v>
      </c>
      <c r="N15">
        <v>5</v>
      </c>
      <c r="O15">
        <v>2</v>
      </c>
      <c r="P15" s="2">
        <v>0.364</v>
      </c>
      <c r="Q15" s="2">
        <v>0.389</v>
      </c>
      <c r="R15" s="2">
        <f>I15+Q15</f>
        <v>0.7150869565217391</v>
      </c>
    </row>
    <row r="16" spans="1:18" ht="13.5">
      <c r="A16" s="1" t="s">
        <v>5</v>
      </c>
      <c r="B16" t="s">
        <v>8</v>
      </c>
      <c r="C16">
        <v>116</v>
      </c>
      <c r="D16" s="2">
        <f>F16/E16</f>
        <v>0.25882352941176473</v>
      </c>
      <c r="E16">
        <v>85</v>
      </c>
      <c r="F16">
        <v>22</v>
      </c>
      <c r="G16">
        <v>0</v>
      </c>
      <c r="H16">
        <v>7</v>
      </c>
      <c r="I16" s="2">
        <f>(F16+J16)/(E16+J16+M16)</f>
        <v>0.3</v>
      </c>
      <c r="J16">
        <v>5</v>
      </c>
      <c r="K16">
        <v>9</v>
      </c>
      <c r="L16">
        <v>0</v>
      </c>
      <c r="M16">
        <v>0</v>
      </c>
      <c r="N16">
        <v>1</v>
      </c>
      <c r="O16">
        <v>2</v>
      </c>
      <c r="P16" s="2">
        <v>0.19</v>
      </c>
      <c r="Q16" s="2">
        <v>0.306</v>
      </c>
      <c r="R16" s="2">
        <f>I16+Q16</f>
        <v>0.606</v>
      </c>
    </row>
    <row r="17" spans="1:18" ht="13.5">
      <c r="A17" s="1" t="s">
        <v>5</v>
      </c>
      <c r="B17" t="s">
        <v>52</v>
      </c>
      <c r="C17">
        <v>56</v>
      </c>
      <c r="D17" s="2">
        <f t="shared" si="0"/>
        <v>0.2545454545454545</v>
      </c>
      <c r="E17">
        <v>55</v>
      </c>
      <c r="F17">
        <v>14</v>
      </c>
      <c r="G17">
        <v>0</v>
      </c>
      <c r="H17">
        <v>11</v>
      </c>
      <c r="I17" s="2">
        <f t="shared" si="1"/>
        <v>0.27586206896551724</v>
      </c>
      <c r="J17">
        <v>2</v>
      </c>
      <c r="K17">
        <v>8</v>
      </c>
      <c r="L17">
        <v>0</v>
      </c>
      <c r="M17">
        <v>1</v>
      </c>
      <c r="N17">
        <v>0</v>
      </c>
      <c r="O17">
        <v>0</v>
      </c>
      <c r="P17" s="2">
        <v>0.368</v>
      </c>
      <c r="Q17" s="2">
        <v>0.291</v>
      </c>
      <c r="R17" s="2">
        <f t="shared" si="2"/>
        <v>0.5668620689655173</v>
      </c>
    </row>
    <row r="18" spans="1:18" ht="13.5">
      <c r="A18" s="1" t="s">
        <v>181</v>
      </c>
      <c r="B18" t="s">
        <v>82</v>
      </c>
      <c r="C18" s="11" t="s">
        <v>195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13.5">
      <c r="A19" s="1" t="s">
        <v>181</v>
      </c>
      <c r="B19" t="s">
        <v>53</v>
      </c>
      <c r="C19">
        <v>49</v>
      </c>
      <c r="D19" s="2">
        <f>F19/E19</f>
        <v>0.20689655172413793</v>
      </c>
      <c r="E19">
        <v>58</v>
      </c>
      <c r="F19">
        <v>12</v>
      </c>
      <c r="G19">
        <v>0</v>
      </c>
      <c r="H19">
        <v>4</v>
      </c>
      <c r="I19" s="2">
        <f>(F19+J19)/(E19+J19+M19)</f>
        <v>0.23333333333333334</v>
      </c>
      <c r="J19">
        <v>2</v>
      </c>
      <c r="K19">
        <v>7</v>
      </c>
      <c r="L19">
        <v>1</v>
      </c>
      <c r="M19">
        <v>0</v>
      </c>
      <c r="N19">
        <v>1</v>
      </c>
      <c r="O19">
        <v>1</v>
      </c>
      <c r="P19" s="2">
        <v>0.214</v>
      </c>
      <c r="Q19" s="2">
        <v>0.276</v>
      </c>
      <c r="R19" s="2">
        <f>I19+Q19</f>
        <v>0.5093333333333334</v>
      </c>
    </row>
    <row r="20" spans="1:18" ht="13.5">
      <c r="A20" s="1" t="s">
        <v>181</v>
      </c>
      <c r="B20" t="s">
        <v>69</v>
      </c>
      <c r="C20" s="11" t="s">
        <v>195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ht="13.5">
      <c r="A21" s="1" t="s">
        <v>181</v>
      </c>
      <c r="B21" t="s">
        <v>7</v>
      </c>
      <c r="C21" s="11" t="s">
        <v>195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4" spans="1:20" ht="13.5">
      <c r="A24" s="1" t="s">
        <v>21</v>
      </c>
      <c r="C24" t="s">
        <v>19</v>
      </c>
      <c r="D24" t="s">
        <v>34</v>
      </c>
      <c r="E24" t="s">
        <v>22</v>
      </c>
      <c r="F24" t="s">
        <v>23</v>
      </c>
      <c r="G24" t="s">
        <v>24</v>
      </c>
      <c r="H24" t="s">
        <v>25</v>
      </c>
      <c r="I24" t="s">
        <v>26</v>
      </c>
      <c r="J24" t="s">
        <v>27</v>
      </c>
      <c r="K24" t="s">
        <v>28</v>
      </c>
      <c r="L24" t="s">
        <v>29</v>
      </c>
      <c r="M24" t="s">
        <v>36</v>
      </c>
      <c r="N24" t="s">
        <v>35</v>
      </c>
      <c r="O24" t="s">
        <v>37</v>
      </c>
      <c r="P24" t="s">
        <v>38</v>
      </c>
      <c r="Q24" t="s">
        <v>39</v>
      </c>
      <c r="R24" t="s">
        <v>40</v>
      </c>
      <c r="S24" t="s">
        <v>120</v>
      </c>
      <c r="T24" t="s">
        <v>124</v>
      </c>
    </row>
    <row r="25" spans="1:20" ht="13.5">
      <c r="A25" s="1" t="s">
        <v>186</v>
      </c>
      <c r="B25" t="s">
        <v>70</v>
      </c>
      <c r="C25">
        <v>30</v>
      </c>
      <c r="D25" s="3">
        <f aca="true" t="shared" si="3" ref="D25:D36">R25/J25*9</f>
        <v>2.974958263772955</v>
      </c>
      <c r="E25">
        <v>13</v>
      </c>
      <c r="F25">
        <v>8</v>
      </c>
      <c r="G25">
        <v>0</v>
      </c>
      <c r="H25">
        <v>0</v>
      </c>
      <c r="I25" s="2">
        <f>E25/(E25+F25)</f>
        <v>0.6190476190476191</v>
      </c>
      <c r="J25" s="8">
        <v>199.66666666666666</v>
      </c>
      <c r="K25">
        <v>2</v>
      </c>
      <c r="L25">
        <v>168</v>
      </c>
      <c r="M25">
        <v>131</v>
      </c>
      <c r="N25">
        <v>44</v>
      </c>
      <c r="O25">
        <v>3</v>
      </c>
      <c r="P25">
        <v>12</v>
      </c>
      <c r="Q25">
        <v>69</v>
      </c>
      <c r="R25">
        <v>66</v>
      </c>
      <c r="S25" s="3">
        <f aca="true" t="shared" si="4" ref="S25:S36">(L25+N25)/J25</f>
        <v>1.0617696160267112</v>
      </c>
      <c r="T25" s="3">
        <f aca="true" t="shared" si="5" ref="T25:T36">M25/J25*9</f>
        <v>5.9048414023372295</v>
      </c>
    </row>
    <row r="26" spans="1:20" ht="13.5">
      <c r="A26" s="1" t="s">
        <v>186</v>
      </c>
      <c r="B26" t="s">
        <v>56</v>
      </c>
      <c r="C26">
        <v>29</v>
      </c>
      <c r="D26" s="3">
        <f t="shared" si="3"/>
        <v>3.6375711574952563</v>
      </c>
      <c r="E26">
        <v>9</v>
      </c>
      <c r="F26">
        <v>12</v>
      </c>
      <c r="G26">
        <v>0</v>
      </c>
      <c r="H26">
        <v>0</v>
      </c>
      <c r="I26" s="2">
        <f aca="true" t="shared" si="6" ref="I26:I36">E26/(E26+F26)</f>
        <v>0.42857142857142855</v>
      </c>
      <c r="J26" s="8">
        <v>175.66666666666666</v>
      </c>
      <c r="K26">
        <v>3</v>
      </c>
      <c r="L26">
        <v>172</v>
      </c>
      <c r="M26">
        <v>102</v>
      </c>
      <c r="N26">
        <v>29</v>
      </c>
      <c r="O26">
        <v>1</v>
      </c>
      <c r="P26">
        <v>12</v>
      </c>
      <c r="Q26">
        <v>72</v>
      </c>
      <c r="R26">
        <v>71</v>
      </c>
      <c r="S26" s="3">
        <f t="shared" si="4"/>
        <v>1.1442125237191652</v>
      </c>
      <c r="T26" s="3">
        <f t="shared" si="5"/>
        <v>5.225806451612904</v>
      </c>
    </row>
    <row r="27" spans="1:20" ht="13.5">
      <c r="A27" s="1" t="s">
        <v>186</v>
      </c>
      <c r="B27" t="s">
        <v>63</v>
      </c>
      <c r="C27">
        <v>29</v>
      </c>
      <c r="D27" s="3">
        <f t="shared" si="3"/>
        <v>4.580838323353293</v>
      </c>
      <c r="E27">
        <v>11</v>
      </c>
      <c r="F27">
        <v>12</v>
      </c>
      <c r="G27">
        <v>0</v>
      </c>
      <c r="H27">
        <v>0</v>
      </c>
      <c r="I27" s="2">
        <f t="shared" si="6"/>
        <v>0.4782608695652174</v>
      </c>
      <c r="J27" s="8">
        <v>167</v>
      </c>
      <c r="K27">
        <v>3</v>
      </c>
      <c r="L27">
        <v>183</v>
      </c>
      <c r="M27">
        <v>69</v>
      </c>
      <c r="N27">
        <v>37</v>
      </c>
      <c r="O27">
        <v>8</v>
      </c>
      <c r="P27">
        <v>13</v>
      </c>
      <c r="Q27">
        <v>86</v>
      </c>
      <c r="R27">
        <v>85</v>
      </c>
      <c r="S27" s="3">
        <f t="shared" si="4"/>
        <v>1.3173652694610778</v>
      </c>
      <c r="T27" s="3">
        <f t="shared" si="5"/>
        <v>3.718562874251497</v>
      </c>
    </row>
    <row r="28" spans="1:20" ht="13.5">
      <c r="A28" s="1" t="s">
        <v>186</v>
      </c>
      <c r="B28" t="s">
        <v>55</v>
      </c>
      <c r="C28">
        <v>8</v>
      </c>
      <c r="D28" s="3">
        <f t="shared" si="3"/>
        <v>4.95</v>
      </c>
      <c r="E28">
        <v>0</v>
      </c>
      <c r="F28">
        <v>5</v>
      </c>
      <c r="G28">
        <v>0</v>
      </c>
      <c r="H28">
        <v>0</v>
      </c>
      <c r="I28" s="2">
        <f t="shared" si="6"/>
        <v>0</v>
      </c>
      <c r="J28" s="8">
        <v>40</v>
      </c>
      <c r="K28">
        <v>0</v>
      </c>
      <c r="L28">
        <v>36</v>
      </c>
      <c r="M28">
        <v>30</v>
      </c>
      <c r="N28">
        <v>24</v>
      </c>
      <c r="O28">
        <v>2</v>
      </c>
      <c r="P28">
        <v>4</v>
      </c>
      <c r="Q28">
        <v>22</v>
      </c>
      <c r="R28">
        <v>22</v>
      </c>
      <c r="S28" s="3">
        <f t="shared" si="4"/>
        <v>1.5</v>
      </c>
      <c r="T28" s="3">
        <f t="shared" si="5"/>
        <v>6.75</v>
      </c>
    </row>
    <row r="29" spans="1:20" ht="13.5">
      <c r="A29" s="1" t="s">
        <v>186</v>
      </c>
      <c r="B29" t="s">
        <v>113</v>
      </c>
      <c r="C29">
        <v>29</v>
      </c>
      <c r="D29" s="3">
        <f t="shared" si="3"/>
        <v>4.655172413793104</v>
      </c>
      <c r="E29">
        <v>9</v>
      </c>
      <c r="F29">
        <v>15</v>
      </c>
      <c r="G29">
        <v>0</v>
      </c>
      <c r="H29">
        <v>0</v>
      </c>
      <c r="I29" s="2">
        <f t="shared" si="6"/>
        <v>0.375</v>
      </c>
      <c r="J29" s="8">
        <v>154.66666666666666</v>
      </c>
      <c r="K29">
        <v>2</v>
      </c>
      <c r="L29">
        <v>180</v>
      </c>
      <c r="M29">
        <v>44</v>
      </c>
      <c r="N29">
        <v>42</v>
      </c>
      <c r="O29">
        <v>7</v>
      </c>
      <c r="P29">
        <v>18</v>
      </c>
      <c r="Q29">
        <v>83</v>
      </c>
      <c r="R29">
        <v>80</v>
      </c>
      <c r="S29" s="3">
        <f t="shared" si="4"/>
        <v>1.435344827586207</v>
      </c>
      <c r="T29" s="3">
        <f t="shared" si="5"/>
        <v>2.560344827586207</v>
      </c>
    </row>
    <row r="30" spans="1:20" ht="13.5">
      <c r="A30" s="1" t="s">
        <v>196</v>
      </c>
      <c r="B30" t="s">
        <v>114</v>
      </c>
      <c r="C30">
        <v>33</v>
      </c>
      <c r="D30" s="3">
        <f t="shared" si="3"/>
        <v>2.5342960288808665</v>
      </c>
      <c r="E30">
        <v>7</v>
      </c>
      <c r="F30">
        <v>3</v>
      </c>
      <c r="G30">
        <v>0</v>
      </c>
      <c r="H30">
        <v>0</v>
      </c>
      <c r="I30" s="2">
        <f t="shared" si="6"/>
        <v>0.7</v>
      </c>
      <c r="J30" s="8">
        <v>184.66666666666666</v>
      </c>
      <c r="K30">
        <v>1</v>
      </c>
      <c r="L30">
        <v>150</v>
      </c>
      <c r="M30">
        <v>108</v>
      </c>
      <c r="N30">
        <v>51</v>
      </c>
      <c r="O30">
        <v>7</v>
      </c>
      <c r="P30">
        <v>13</v>
      </c>
      <c r="Q30">
        <v>55</v>
      </c>
      <c r="R30">
        <v>52</v>
      </c>
      <c r="S30" s="3">
        <f t="shared" si="4"/>
        <v>1.088447653429603</v>
      </c>
      <c r="T30" s="3">
        <f t="shared" si="5"/>
        <v>5.263537906137184</v>
      </c>
    </row>
    <row r="31" spans="1:20" ht="13.5">
      <c r="A31" s="1" t="s">
        <v>187</v>
      </c>
      <c r="B31" t="s">
        <v>76</v>
      </c>
      <c r="C31">
        <v>33</v>
      </c>
      <c r="D31" s="3">
        <f t="shared" si="3"/>
        <v>5.558823529411764</v>
      </c>
      <c r="E31">
        <v>2</v>
      </c>
      <c r="F31">
        <v>0</v>
      </c>
      <c r="G31">
        <v>1</v>
      </c>
      <c r="H31">
        <v>6</v>
      </c>
      <c r="I31" s="2">
        <f t="shared" si="6"/>
        <v>1</v>
      </c>
      <c r="J31" s="8">
        <v>45.333333333333336</v>
      </c>
      <c r="K31">
        <v>0</v>
      </c>
      <c r="L31">
        <v>56</v>
      </c>
      <c r="M31">
        <v>13</v>
      </c>
      <c r="N31">
        <v>13</v>
      </c>
      <c r="O31">
        <v>2</v>
      </c>
      <c r="P31">
        <v>6</v>
      </c>
      <c r="Q31">
        <v>29</v>
      </c>
      <c r="R31">
        <v>28</v>
      </c>
      <c r="S31" s="3">
        <f t="shared" si="4"/>
        <v>1.5220588235294117</v>
      </c>
      <c r="T31" s="3">
        <f t="shared" si="5"/>
        <v>2.580882352941176</v>
      </c>
    </row>
    <row r="32" spans="1:20" ht="13.5">
      <c r="A32" s="1" t="s">
        <v>187</v>
      </c>
      <c r="B32" t="s">
        <v>83</v>
      </c>
      <c r="C32">
        <v>38</v>
      </c>
      <c r="D32" s="3">
        <f t="shared" si="3"/>
        <v>5.926829268292683</v>
      </c>
      <c r="E32">
        <v>4</v>
      </c>
      <c r="F32">
        <v>4</v>
      </c>
      <c r="G32">
        <v>1</v>
      </c>
      <c r="H32">
        <v>2</v>
      </c>
      <c r="I32" s="2">
        <f t="shared" si="6"/>
        <v>0.5</v>
      </c>
      <c r="J32" s="8">
        <v>54.666666666666664</v>
      </c>
      <c r="K32">
        <v>0</v>
      </c>
      <c r="L32">
        <v>55</v>
      </c>
      <c r="M32">
        <v>15</v>
      </c>
      <c r="N32">
        <v>21</v>
      </c>
      <c r="O32">
        <v>2</v>
      </c>
      <c r="P32">
        <v>10</v>
      </c>
      <c r="Q32">
        <v>39</v>
      </c>
      <c r="R32">
        <v>36</v>
      </c>
      <c r="S32" s="3">
        <f t="shared" si="4"/>
        <v>1.3902439024390245</v>
      </c>
      <c r="T32" s="3">
        <f t="shared" si="5"/>
        <v>2.4695121951219514</v>
      </c>
    </row>
    <row r="33" spans="1:20" ht="13.5">
      <c r="A33" s="1" t="s">
        <v>213</v>
      </c>
      <c r="B33" t="s">
        <v>77</v>
      </c>
      <c r="C33">
        <v>24</v>
      </c>
      <c r="D33" s="3">
        <f t="shared" si="3"/>
        <v>4.418181818181819</v>
      </c>
      <c r="E33">
        <v>5</v>
      </c>
      <c r="F33">
        <v>2</v>
      </c>
      <c r="G33">
        <v>0</v>
      </c>
      <c r="H33">
        <v>4</v>
      </c>
      <c r="I33" s="2">
        <f t="shared" si="6"/>
        <v>0.7142857142857143</v>
      </c>
      <c r="J33" s="8">
        <v>36.666666666666664</v>
      </c>
      <c r="K33">
        <v>0</v>
      </c>
      <c r="L33">
        <v>39</v>
      </c>
      <c r="M33">
        <v>9</v>
      </c>
      <c r="N33">
        <v>7</v>
      </c>
      <c r="O33">
        <v>1</v>
      </c>
      <c r="P33">
        <v>5</v>
      </c>
      <c r="Q33">
        <v>18</v>
      </c>
      <c r="R33">
        <v>18</v>
      </c>
      <c r="S33" s="3">
        <f t="shared" si="4"/>
        <v>1.2545454545454546</v>
      </c>
      <c r="T33" s="3">
        <f t="shared" si="5"/>
        <v>2.2090909090909094</v>
      </c>
    </row>
    <row r="34" spans="1:20" ht="13.5">
      <c r="A34" s="1" t="s">
        <v>189</v>
      </c>
      <c r="B34" t="s">
        <v>193</v>
      </c>
      <c r="C34">
        <v>37</v>
      </c>
      <c r="D34" s="3">
        <f t="shared" si="3"/>
        <v>3.8776595744680855</v>
      </c>
      <c r="E34">
        <v>5</v>
      </c>
      <c r="F34">
        <v>0</v>
      </c>
      <c r="G34">
        <v>1</v>
      </c>
      <c r="H34">
        <v>3</v>
      </c>
      <c r="I34" s="2">
        <f t="shared" si="6"/>
        <v>1</v>
      </c>
      <c r="J34" s="8">
        <v>62.666666666666664</v>
      </c>
      <c r="K34">
        <v>0</v>
      </c>
      <c r="L34">
        <v>59</v>
      </c>
      <c r="M34">
        <v>39</v>
      </c>
      <c r="N34">
        <v>14</v>
      </c>
      <c r="O34">
        <v>1</v>
      </c>
      <c r="P34">
        <v>8</v>
      </c>
      <c r="Q34">
        <v>27</v>
      </c>
      <c r="R34">
        <v>27</v>
      </c>
      <c r="S34" s="3">
        <f t="shared" si="4"/>
        <v>1.1648936170212767</v>
      </c>
      <c r="T34" s="3">
        <f t="shared" si="5"/>
        <v>5.601063829787234</v>
      </c>
    </row>
    <row r="35" spans="1:20" ht="13.5">
      <c r="A35" s="1" t="s">
        <v>189</v>
      </c>
      <c r="B35" t="s">
        <v>64</v>
      </c>
      <c r="C35">
        <v>33</v>
      </c>
      <c r="D35" s="3">
        <f t="shared" si="3"/>
        <v>4.272151898734178</v>
      </c>
      <c r="E35">
        <v>7</v>
      </c>
      <c r="F35">
        <v>2</v>
      </c>
      <c r="G35">
        <v>0</v>
      </c>
      <c r="H35">
        <v>1</v>
      </c>
      <c r="I35" s="2">
        <f t="shared" si="6"/>
        <v>0.7777777777777778</v>
      </c>
      <c r="J35" s="8">
        <v>52.666666666666664</v>
      </c>
      <c r="K35">
        <v>0</v>
      </c>
      <c r="L35">
        <v>47</v>
      </c>
      <c r="M35">
        <v>19</v>
      </c>
      <c r="N35">
        <v>7</v>
      </c>
      <c r="O35">
        <v>1</v>
      </c>
      <c r="P35">
        <v>4</v>
      </c>
      <c r="Q35">
        <v>26</v>
      </c>
      <c r="R35">
        <v>25</v>
      </c>
      <c r="S35" s="3">
        <f t="shared" si="4"/>
        <v>1.0253164556962027</v>
      </c>
      <c r="T35" s="3">
        <f t="shared" si="5"/>
        <v>3.246835443037975</v>
      </c>
    </row>
    <row r="36" spans="1:20" ht="13.5">
      <c r="A36" s="1" t="s">
        <v>190</v>
      </c>
      <c r="B36" t="s">
        <v>217</v>
      </c>
      <c r="C36">
        <v>41</v>
      </c>
      <c r="D36" s="3">
        <f t="shared" si="3"/>
        <v>2.547169811320755</v>
      </c>
      <c r="E36">
        <v>2</v>
      </c>
      <c r="F36">
        <v>1</v>
      </c>
      <c r="G36">
        <v>33</v>
      </c>
      <c r="H36">
        <v>1</v>
      </c>
      <c r="I36" s="2">
        <f t="shared" si="6"/>
        <v>0.6666666666666666</v>
      </c>
      <c r="J36" s="8">
        <v>53</v>
      </c>
      <c r="K36">
        <v>0</v>
      </c>
      <c r="L36">
        <v>42</v>
      </c>
      <c r="M36">
        <v>15</v>
      </c>
      <c r="N36">
        <v>9</v>
      </c>
      <c r="O36">
        <v>1</v>
      </c>
      <c r="P36">
        <v>1</v>
      </c>
      <c r="Q36">
        <v>16</v>
      </c>
      <c r="R36">
        <v>15</v>
      </c>
      <c r="S36" s="3">
        <f t="shared" si="4"/>
        <v>0.9622641509433962</v>
      </c>
      <c r="T36" s="3">
        <f t="shared" si="5"/>
        <v>2.547169811320755</v>
      </c>
    </row>
    <row r="37" spans="1:20" ht="13.5">
      <c r="A37" s="1" t="s">
        <v>181</v>
      </c>
      <c r="B37" t="s">
        <v>57</v>
      </c>
      <c r="C37" s="11" t="s">
        <v>194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1:20" ht="13.5">
      <c r="A38" s="1" t="s">
        <v>181</v>
      </c>
      <c r="B38" t="s">
        <v>85</v>
      </c>
      <c r="C38">
        <v>14</v>
      </c>
      <c r="D38" s="3">
        <f>R38/J38*9</f>
        <v>5.210526315789474</v>
      </c>
      <c r="E38">
        <v>1</v>
      </c>
      <c r="F38">
        <v>1</v>
      </c>
      <c r="G38">
        <v>0</v>
      </c>
      <c r="H38">
        <v>0</v>
      </c>
      <c r="I38" s="2">
        <f>E38/(E38+F38)</f>
        <v>0.5</v>
      </c>
      <c r="J38" s="8">
        <v>19</v>
      </c>
      <c r="K38">
        <v>0</v>
      </c>
      <c r="L38">
        <v>23</v>
      </c>
      <c r="M38">
        <v>13</v>
      </c>
      <c r="N38">
        <v>7</v>
      </c>
      <c r="O38">
        <v>2</v>
      </c>
      <c r="P38">
        <v>2</v>
      </c>
      <c r="Q38">
        <v>12</v>
      </c>
      <c r="R38">
        <v>11</v>
      </c>
      <c r="S38" s="3">
        <f>(L38+N38)/J38</f>
        <v>1.5789473684210527</v>
      </c>
      <c r="T38" s="3">
        <f>M38/J38*9</f>
        <v>6.157894736842105</v>
      </c>
    </row>
    <row r="39" spans="1:20" ht="13.5">
      <c r="A39" s="1" t="s">
        <v>181</v>
      </c>
      <c r="B39" t="s">
        <v>86</v>
      </c>
      <c r="C39">
        <v>25</v>
      </c>
      <c r="D39" s="3">
        <f>R39/J39*9</f>
        <v>4.226086956521739</v>
      </c>
      <c r="E39">
        <v>1</v>
      </c>
      <c r="F39">
        <v>2</v>
      </c>
      <c r="G39">
        <v>0</v>
      </c>
      <c r="H39">
        <v>1</v>
      </c>
      <c r="I39" s="2">
        <f>E39/(E39+F39)</f>
        <v>0.3333333333333333</v>
      </c>
      <c r="J39" s="8">
        <v>38.333333333333336</v>
      </c>
      <c r="K39">
        <v>0</v>
      </c>
      <c r="L39">
        <v>47</v>
      </c>
      <c r="M39">
        <v>9</v>
      </c>
      <c r="N39">
        <v>7</v>
      </c>
      <c r="O39">
        <v>1</v>
      </c>
      <c r="P39">
        <v>6</v>
      </c>
      <c r="Q39">
        <v>19</v>
      </c>
      <c r="R39">
        <v>18</v>
      </c>
      <c r="S39" s="3">
        <f>(L39+N39)/J39</f>
        <v>1.408695652173913</v>
      </c>
      <c r="T39" s="3">
        <f>M39/J39*9</f>
        <v>2.1130434782608694</v>
      </c>
    </row>
    <row r="40" spans="1:20" ht="13.5">
      <c r="A40" s="1" t="s">
        <v>181</v>
      </c>
      <c r="B40" t="s">
        <v>80</v>
      </c>
      <c r="C40" s="11" t="s">
        <v>194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</sheetData>
  <mergeCells count="5">
    <mergeCell ref="C18:R18"/>
    <mergeCell ref="C20:R20"/>
    <mergeCell ref="C21:R21"/>
    <mergeCell ref="C40:T40"/>
    <mergeCell ref="C37:T37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浅木原</dc:creator>
  <cp:keywords/>
  <dc:description/>
  <cp:lastModifiedBy>飛内悠介</cp:lastModifiedBy>
  <dcterms:created xsi:type="dcterms:W3CDTF">2010-03-07T13:22:27Z</dcterms:created>
  <dcterms:modified xsi:type="dcterms:W3CDTF">2010-07-12T13:46:07Z</dcterms:modified>
  <cp:category/>
  <cp:version/>
  <cp:contentType/>
  <cp:contentStatus/>
</cp:coreProperties>
</file>